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0875" windowHeight="6450" tabRatio="261" firstSheet="2" activeTab="2"/>
  </bookViews>
  <sheets>
    <sheet name="0000" sheetId="4" state="veryHidden" r:id="rId1"/>
    <sheet name="XXXXXX" sheetId="5" state="veryHidden" r:id="rId2"/>
    <sheet name="2020" sheetId="1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H19" i="1"/>
  <c r="I51"/>
  <c r="I48" s="1"/>
  <c r="C51"/>
  <c r="C44"/>
  <c r="I30"/>
  <c r="I50" l="1"/>
  <c r="D44"/>
  <c r="D39" s="1"/>
  <c r="K19"/>
  <c r="C29"/>
  <c r="C30"/>
  <c r="L11"/>
  <c r="E7"/>
  <c r="K51"/>
  <c r="K46" s="1"/>
  <c r="G51"/>
  <c r="G46" s="1"/>
  <c r="O5"/>
  <c r="O6"/>
  <c r="O9"/>
  <c r="O10"/>
  <c r="O13"/>
  <c r="O14"/>
  <c r="O17"/>
  <c r="O18"/>
  <c r="O21"/>
  <c r="O22"/>
  <c r="O25"/>
  <c r="O26"/>
  <c r="K23"/>
  <c r="E27"/>
  <c r="N44"/>
  <c r="N43" s="1"/>
  <c r="M44"/>
  <c r="M41" s="1"/>
  <c r="O47"/>
  <c r="O45"/>
  <c r="O40"/>
  <c r="J29"/>
  <c r="J30"/>
  <c r="J7"/>
  <c r="K44"/>
  <c r="K41" s="1"/>
  <c r="N51"/>
  <c r="N50" s="1"/>
  <c r="M51"/>
  <c r="M50" s="1"/>
  <c r="L51"/>
  <c r="L48" s="1"/>
  <c r="L44"/>
  <c r="L43" s="1"/>
  <c r="O49"/>
  <c r="J51"/>
  <c r="J46" s="1"/>
  <c r="H51"/>
  <c r="H50" s="1"/>
  <c r="F51"/>
  <c r="F48" s="1"/>
  <c r="E51"/>
  <c r="E48" s="1"/>
  <c r="D51"/>
  <c r="D46" s="1"/>
  <c r="C48"/>
  <c r="O42"/>
  <c r="J44"/>
  <c r="I44"/>
  <c r="I43" s="1"/>
  <c r="H44"/>
  <c r="H41" s="1"/>
  <c r="G44"/>
  <c r="G43" s="1"/>
  <c r="F44"/>
  <c r="F39" s="1"/>
  <c r="E44"/>
  <c r="E41" s="1"/>
  <c r="F27"/>
  <c r="E29"/>
  <c r="L29"/>
  <c r="D29"/>
  <c r="F29"/>
  <c r="G29"/>
  <c r="H29"/>
  <c r="I29"/>
  <c r="K29"/>
  <c r="M29"/>
  <c r="N29"/>
  <c r="L30"/>
  <c r="D30"/>
  <c r="E30"/>
  <c r="F30"/>
  <c r="G30"/>
  <c r="H30"/>
  <c r="K30"/>
  <c r="M30"/>
  <c r="N30"/>
  <c r="M27"/>
  <c r="L27"/>
  <c r="K27"/>
  <c r="M23"/>
  <c r="L23"/>
  <c r="M19"/>
  <c r="L19"/>
  <c r="M15"/>
  <c r="L15"/>
  <c r="K15"/>
  <c r="M11"/>
  <c r="K11"/>
  <c r="M7"/>
  <c r="L7"/>
  <c r="K7"/>
  <c r="N27"/>
  <c r="J27"/>
  <c r="I27"/>
  <c r="H27"/>
  <c r="G27"/>
  <c r="D27"/>
  <c r="N23"/>
  <c r="J23"/>
  <c r="I23"/>
  <c r="H23"/>
  <c r="G23"/>
  <c r="F23"/>
  <c r="E23"/>
  <c r="D23"/>
  <c r="N19"/>
  <c r="J19"/>
  <c r="I19"/>
  <c r="G19"/>
  <c r="F19"/>
  <c r="E19"/>
  <c r="D19"/>
  <c r="N15"/>
  <c r="J15"/>
  <c r="I15"/>
  <c r="H15"/>
  <c r="G15"/>
  <c r="F15"/>
  <c r="E15"/>
  <c r="D15"/>
  <c r="N11"/>
  <c r="J11"/>
  <c r="I11"/>
  <c r="H11"/>
  <c r="G11"/>
  <c r="F11"/>
  <c r="E11"/>
  <c r="D11"/>
  <c r="N7"/>
  <c r="I7"/>
  <c r="H7"/>
  <c r="G7"/>
  <c r="F7"/>
  <c r="D7"/>
  <c r="C27"/>
  <c r="C23"/>
  <c r="C19"/>
  <c r="C15"/>
  <c r="C11"/>
  <c r="C7"/>
  <c r="J39" l="1"/>
  <c r="J41"/>
  <c r="I52"/>
  <c r="K48"/>
  <c r="C46"/>
  <c r="J50"/>
  <c r="E46"/>
  <c r="K50"/>
  <c r="M46"/>
  <c r="M43"/>
  <c r="H46"/>
  <c r="N48"/>
  <c r="I39"/>
  <c r="M31"/>
  <c r="M28" s="1"/>
  <c r="N46"/>
  <c r="N31"/>
  <c r="N24" s="1"/>
  <c r="I41"/>
  <c r="H48"/>
  <c r="H43"/>
  <c r="F43"/>
  <c r="C50"/>
  <c r="G48"/>
  <c r="G50"/>
  <c r="D50"/>
  <c r="D48"/>
  <c r="D41"/>
  <c r="E52"/>
  <c r="N41"/>
  <c r="N52"/>
  <c r="C31"/>
  <c r="C24" s="1"/>
  <c r="N39"/>
  <c r="M48"/>
  <c r="M52"/>
  <c r="M39"/>
  <c r="L46"/>
  <c r="L50"/>
  <c r="L41"/>
  <c r="L39"/>
  <c r="L52"/>
  <c r="L31"/>
  <c r="L28" s="1"/>
  <c r="K52"/>
  <c r="K43"/>
  <c r="K39"/>
  <c r="K31"/>
  <c r="K24" s="1"/>
  <c r="J48"/>
  <c r="J43"/>
  <c r="J52"/>
  <c r="J31"/>
  <c r="J24" s="1"/>
  <c r="I46"/>
  <c r="I31"/>
  <c r="I28" s="1"/>
  <c r="H52"/>
  <c r="H39"/>
  <c r="O19"/>
  <c r="H31"/>
  <c r="H8" s="1"/>
  <c r="G52"/>
  <c r="G39"/>
  <c r="G41"/>
  <c r="G31"/>
  <c r="G12" s="1"/>
  <c r="F52"/>
  <c r="F46"/>
  <c r="F50"/>
  <c r="F41"/>
  <c r="F31"/>
  <c r="F16" s="1"/>
  <c r="E50"/>
  <c r="E39"/>
  <c r="E43"/>
  <c r="O27"/>
  <c r="O15"/>
  <c r="E31"/>
  <c r="E16" s="1"/>
  <c r="O30"/>
  <c r="O51"/>
  <c r="O46" s="1"/>
  <c r="D52"/>
  <c r="D43"/>
  <c r="O23"/>
  <c r="D31"/>
  <c r="D12" s="1"/>
  <c r="O29"/>
  <c r="O11"/>
  <c r="O7"/>
  <c r="M16" l="1"/>
  <c r="M8"/>
  <c r="M12"/>
  <c r="M20"/>
  <c r="M24"/>
  <c r="N20"/>
  <c r="N16"/>
  <c r="N28"/>
  <c r="N12"/>
  <c r="N8"/>
  <c r="C28"/>
  <c r="C16"/>
  <c r="C8"/>
  <c r="C12"/>
  <c r="C20"/>
  <c r="L8"/>
  <c r="L12"/>
  <c r="L20"/>
  <c r="L24"/>
  <c r="L16"/>
  <c r="K12"/>
  <c r="K20"/>
  <c r="K16"/>
  <c r="K28"/>
  <c r="K8"/>
  <c r="J12"/>
  <c r="J28"/>
  <c r="J8"/>
  <c r="J20"/>
  <c r="J16"/>
  <c r="I24"/>
  <c r="I12"/>
  <c r="I16"/>
  <c r="I8"/>
  <c r="I20"/>
  <c r="H16"/>
  <c r="H28"/>
  <c r="H12"/>
  <c r="H24"/>
  <c r="H20"/>
  <c r="G28"/>
  <c r="G16"/>
  <c r="G8"/>
  <c r="G24"/>
  <c r="G20"/>
  <c r="F8"/>
  <c r="F20"/>
  <c r="F28"/>
  <c r="F24"/>
  <c r="F12"/>
  <c r="O50"/>
  <c r="O31"/>
  <c r="O20" s="1"/>
  <c r="E12"/>
  <c r="E20"/>
  <c r="E24"/>
  <c r="E8"/>
  <c r="E28"/>
  <c r="O48"/>
  <c r="D24"/>
  <c r="D20"/>
  <c r="D28"/>
  <c r="D16"/>
  <c r="D8"/>
  <c r="O28" l="1"/>
  <c r="O16"/>
  <c r="O24"/>
  <c r="O8"/>
  <c r="O12"/>
  <c r="C41"/>
  <c r="C39"/>
  <c r="C52"/>
  <c r="O38"/>
  <c r="C43" l="1"/>
  <c r="O44"/>
  <c r="O52" l="1"/>
  <c r="O43"/>
  <c r="O41"/>
  <c r="O39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<sst xmlns="http://schemas.openxmlformats.org/spreadsheetml/2006/main" count="106" uniqueCount="53">
  <si>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</si>
  <si>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</si>
  <si>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</si>
  <si>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</si>
  <si>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</si>
  <si>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</si>
  <si>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</si>
  <si>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</si>
  <si>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</si>
  <si>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</si>
  <si>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</si>
  <si>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</si>
  <si>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</si>
  <si>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</si>
  <si>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</si>
  <si>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</si>
  <si>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</si>
  <si>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</si>
  <si>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</si>
  <si>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</si>
  <si>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</si>
  <si>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</si>
  <si>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</si>
  <si>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</si>
  <si>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</si>
  <si>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</si>
  <si>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</si>
  <si>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</si>
  <si>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</si>
  <si>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</si>
  <si>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</si>
  <si>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</si>
  <si>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</si>
  <si>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</si>
  <si>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</si>
  <si>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</si>
  <si>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</si>
  <si>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</si>
  <si>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</si>
  <si>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</si>
  <si>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</si>
  <si>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</si>
  <si>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</si>
  <si>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</si>
  <si>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</si>
  <si>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</si>
  <si>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</si>
  <si>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</si>
  <si>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</si>
  <si>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</si>
  <si>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</si>
  <si>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  DURING JANUARY - DECEMBER  2020                                                 </t>
  </si>
  <si>
    <t xml:space="preserve">                                                       DURING JANUARY - DECEMBER  2020                                            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</si>
</sst>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7" fillId="0" borderId="0" xfId="0" applyFont="1"/>
    <xf numFmtId="0" fontId="8" fillId="0" borderId="3" xfId="0" applyFont="1" applyBorder="1"/>
    <xf numFmtId="0" fontId="7" fillId="0" borderId="3" xfId="0" applyFont="1" applyBorder="1"/>
    <xf numFmtId="0" fontId="8" fillId="0" borderId="4" xfId="0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0" fontId="7" fillId="0" borderId="28" xfId="0" applyFont="1" applyBorder="1"/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zoomScaleNormal="79" zoomScaleSheetLayoutView="68" workbookViewId="0"/>
  </sheetViews>
  <sheetFormatPr defaultRowHeight="23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60"/>
  <sheetViews>
    <sheetView showGridLines="0" tabSelected="1" workbookViewId="0">
      <selection activeCell="K50" sqref="K50"/>
    </sheetView>
  </sheetViews>
  <sheetFormatPr defaultColWidth="6.140625" defaultRowHeight="14.25" customHeight="1"/>
  <cols>
    <col min="1" max="1" width="10.5703125" style="1" customWidth="1"/>
    <col min="2" max="2" width="9.140625" style="1" customWidth="1"/>
    <col min="3" max="3" width="7.5703125" style="1" customWidth="1"/>
    <col min="4" max="4" width="7.28515625" style="74" customWidth="1"/>
    <col min="5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>
      <c r="A1" s="93" t="s">
        <v>21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14.25" customHeight="1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ht="14.25" customHeight="1" thickBot="1">
      <c r="A3" s="94" t="s">
        <v>50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14.25" customHeight="1" thickBot="1">
      <c r="A4" s="91" t="s">
        <v>0</v>
      </c>
      <c r="B4" s="92"/>
      <c r="C4" s="85" t="s">
        <v>12</v>
      </c>
      <c r="D4" s="86" t="s">
        <v>11</v>
      </c>
      <c r="E4" s="86" t="s">
        <v>13</v>
      </c>
      <c r="F4" s="86" t="s">
        <v>14</v>
      </c>
      <c r="G4" s="86" t="s">
        <v>15</v>
      </c>
      <c r="H4" s="86" t="s">
        <v>16</v>
      </c>
      <c r="I4" s="86" t="s">
        <v>17</v>
      </c>
      <c r="J4" s="86" t="s">
        <v>18</v>
      </c>
      <c r="K4" s="86" t="s">
        <v>19</v>
      </c>
      <c r="L4" s="86" t="s">
        <v>23</v>
      </c>
      <c r="M4" s="86" t="s">
        <v>24</v>
      </c>
      <c r="N4" s="86" t="s">
        <v>25</v>
      </c>
      <c r="O4" s="87" t="s">
        <v>4</v>
      </c>
    </row>
    <row r="5" spans="1:15" ht="14.25" customHeight="1">
      <c r="A5" s="2" t="s">
        <v>1</v>
      </c>
      <c r="B5" s="20" t="s">
        <v>2</v>
      </c>
      <c r="C5" s="54">
        <v>9676</v>
      </c>
      <c r="D5" s="69">
        <v>7872</v>
      </c>
      <c r="E5" s="22">
        <v>10557</v>
      </c>
      <c r="F5" s="22">
        <v>10639</v>
      </c>
      <c r="G5" s="22">
        <v>12404</v>
      </c>
      <c r="H5" s="22">
        <v>8783</v>
      </c>
      <c r="I5" s="22">
        <v>9182</v>
      </c>
      <c r="J5" s="22">
        <v>11456</v>
      </c>
      <c r="K5" s="22">
        <v>11542</v>
      </c>
      <c r="L5" s="22">
        <v>0</v>
      </c>
      <c r="M5" s="22">
        <v>0</v>
      </c>
      <c r="N5" s="22">
        <v>0</v>
      </c>
      <c r="O5" s="23">
        <f>SUM(C5+D5+E5+F5+G5+H5+I5+J5+K5+L5+M5+N5)</f>
        <v>92111</v>
      </c>
    </row>
    <row r="6" spans="1:15" ht="14.25" customHeight="1">
      <c r="A6" s="3" t="s">
        <v>48</v>
      </c>
      <c r="B6" s="24" t="s">
        <v>3</v>
      </c>
      <c r="C6" s="62">
        <v>10716</v>
      </c>
      <c r="D6" s="71">
        <v>14473</v>
      </c>
      <c r="E6" s="25">
        <v>12797</v>
      </c>
      <c r="F6" s="25">
        <v>11210</v>
      </c>
      <c r="G6" s="25">
        <v>11995</v>
      </c>
      <c r="H6" s="25">
        <v>11347</v>
      </c>
      <c r="I6" s="25">
        <v>10579</v>
      </c>
      <c r="J6" s="25">
        <v>11970</v>
      </c>
      <c r="K6" s="25">
        <v>12637</v>
      </c>
      <c r="L6" s="25">
        <v>0</v>
      </c>
      <c r="M6" s="25">
        <v>0</v>
      </c>
      <c r="N6" s="25">
        <v>0</v>
      </c>
      <c r="O6" s="26">
        <f>SUM(C6+D6+E6+F6+G6+H6+I6+J6+K6+L6+M6+N6)</f>
        <v>107724</v>
      </c>
    </row>
    <row r="7" spans="1:15" s="8" customFormat="1" ht="14.25" customHeight="1">
      <c r="A7" s="2"/>
      <c r="B7" s="27" t="s">
        <v>4</v>
      </c>
      <c r="C7" s="63">
        <f>SUM(C5+C6)</f>
        <v>20392</v>
      </c>
      <c r="D7" s="29">
        <f>SUM(D5+D6)</f>
        <v>22345</v>
      </c>
      <c r="E7" s="29">
        <f>SUM(E5+E6)</f>
        <v>23354</v>
      </c>
      <c r="F7" s="29">
        <f t="shared" ref="F7:O7" si="0">SUM(F5+F6)</f>
        <v>21849</v>
      </c>
      <c r="G7" s="29">
        <f t="shared" si="0"/>
        <v>24399</v>
      </c>
      <c r="H7" s="29">
        <f t="shared" si="0"/>
        <v>20130</v>
      </c>
      <c r="I7" s="29">
        <f t="shared" si="0"/>
        <v>19761</v>
      </c>
      <c r="J7" s="29">
        <f t="shared" si="0"/>
        <v>23426</v>
      </c>
      <c r="K7" s="29">
        <f>SUM(K5+K6)</f>
        <v>24179</v>
      </c>
      <c r="L7" s="29">
        <f>SUM(L5+L6)</f>
        <v>0</v>
      </c>
      <c r="M7" s="29">
        <f>SUM(M5+M6)</f>
        <v>0</v>
      </c>
      <c r="N7" s="29">
        <f t="shared" si="0"/>
        <v>0</v>
      </c>
      <c r="O7" s="30">
        <f t="shared" si="0"/>
        <v>199835</v>
      </c>
    </row>
    <row r="8" spans="1:15" ht="14.25" customHeight="1" thickBot="1">
      <c r="A8" s="9"/>
      <c r="B8" s="10" t="s">
        <v>5</v>
      </c>
      <c r="C8" s="64">
        <f>SUM(C7*100/C31)</f>
        <v>21.164943745588907</v>
      </c>
      <c r="D8" s="65">
        <f t="shared" ref="D8:O8" si="1">SUM(D7*100/D31)</f>
        <v>22.767102072422716</v>
      </c>
      <c r="E8" s="11">
        <f t="shared" si="1"/>
        <v>21.164913043872289</v>
      </c>
      <c r="F8" s="11">
        <f t="shared" si="1"/>
        <v>20.048632776656266</v>
      </c>
      <c r="G8" s="11">
        <f t="shared" si="1"/>
        <v>23.332026431296796</v>
      </c>
      <c r="H8" s="11">
        <f t="shared" si="1"/>
        <v>22.089322945243058</v>
      </c>
      <c r="I8" s="11">
        <f t="shared" si="1"/>
        <v>21.318761934558164</v>
      </c>
      <c r="J8" s="11">
        <f>SUM(J7*100/J31)</f>
        <v>22.615461847389557</v>
      </c>
      <c r="K8" s="11">
        <f>SUM(K7*100/K31)</f>
        <v>22.722915570257875</v>
      </c>
      <c r="L8" s="11" t="e">
        <f>SUM(L7*100/L31)</f>
        <v>#DIV/0!</v>
      </c>
      <c r="M8" s="11" t="e">
        <f>SUM(M7*100/M31)</f>
        <v>#DIV/0!</v>
      </c>
      <c r="N8" s="11" t="e">
        <f t="shared" si="1"/>
        <v>#DIV/0!</v>
      </c>
      <c r="O8" s="12">
        <f t="shared" si="1"/>
        <v>21.906808228413571</v>
      </c>
    </row>
    <row r="9" spans="1:15" ht="14.25" customHeight="1">
      <c r="A9" s="2" t="s">
        <v>6</v>
      </c>
      <c r="B9" s="20" t="s">
        <v>2</v>
      </c>
      <c r="C9" s="54">
        <v>10475</v>
      </c>
      <c r="D9" s="70">
        <v>8242</v>
      </c>
      <c r="E9" s="22">
        <v>9487</v>
      </c>
      <c r="F9" s="22">
        <v>11011</v>
      </c>
      <c r="G9" s="78">
        <v>10245</v>
      </c>
      <c r="H9" s="22">
        <v>6502</v>
      </c>
      <c r="I9" s="22">
        <v>6535</v>
      </c>
      <c r="J9" s="22">
        <v>7638</v>
      </c>
      <c r="K9" s="22">
        <v>7638</v>
      </c>
      <c r="L9" s="22">
        <v>0</v>
      </c>
      <c r="M9" s="22">
        <v>0</v>
      </c>
      <c r="N9" s="22">
        <v>0</v>
      </c>
      <c r="O9" s="23">
        <f>SUM(C9+D9+E9+F9+G9+H9+I9+J9+K9+L9+M9+N9)</f>
        <v>77773</v>
      </c>
    </row>
    <row r="10" spans="1:15" ht="14.25" customHeight="1">
      <c r="A10" s="3" t="s">
        <v>30</v>
      </c>
      <c r="B10" s="24" t="s">
        <v>3</v>
      </c>
      <c r="C10" s="62">
        <v>7931</v>
      </c>
      <c r="D10" s="71">
        <v>10297</v>
      </c>
      <c r="E10" s="25">
        <v>11313</v>
      </c>
      <c r="F10" s="25">
        <v>11037</v>
      </c>
      <c r="G10" s="83">
        <v>9871</v>
      </c>
      <c r="H10" s="25">
        <v>8137</v>
      </c>
      <c r="I10" s="25">
        <v>8490</v>
      </c>
      <c r="J10" s="25">
        <v>10609</v>
      </c>
      <c r="K10" s="25">
        <v>10844</v>
      </c>
      <c r="L10" s="25">
        <v>0</v>
      </c>
      <c r="M10" s="25">
        <v>0</v>
      </c>
      <c r="N10" s="25">
        <v>0</v>
      </c>
      <c r="O10" s="26">
        <f>SUM(C10+D10+E10+F10+G10+H10+I10+J10+K10+L10+M10+N10)</f>
        <v>88529</v>
      </c>
    </row>
    <row r="11" spans="1:15" ht="14.25" customHeight="1">
      <c r="A11" s="3"/>
      <c r="B11" s="27" t="s">
        <v>4</v>
      </c>
      <c r="C11" s="63">
        <f>SUM(C9+C10)</f>
        <v>18406</v>
      </c>
      <c r="D11" s="29">
        <f t="shared" ref="D11:O11" si="2">SUM(D9+D10)</f>
        <v>18539</v>
      </c>
      <c r="E11" s="29">
        <f t="shared" si="2"/>
        <v>20800</v>
      </c>
      <c r="F11" s="29">
        <f t="shared" si="2"/>
        <v>22048</v>
      </c>
      <c r="G11" s="79">
        <f t="shared" si="2"/>
        <v>20116</v>
      </c>
      <c r="H11" s="29">
        <f t="shared" si="2"/>
        <v>14639</v>
      </c>
      <c r="I11" s="29">
        <f t="shared" si="2"/>
        <v>15025</v>
      </c>
      <c r="J11" s="29">
        <f t="shared" si="2"/>
        <v>18247</v>
      </c>
      <c r="K11" s="29">
        <f>SUM(K9+K10)</f>
        <v>18482</v>
      </c>
      <c r="L11" s="29">
        <f>SUM(L9+L10)</f>
        <v>0</v>
      </c>
      <c r="M11" s="29">
        <f>SUM(M9+M10)</f>
        <v>0</v>
      </c>
      <c r="N11" s="29">
        <f t="shared" si="2"/>
        <v>0</v>
      </c>
      <c r="O11" s="30">
        <f t="shared" si="2"/>
        <v>166302</v>
      </c>
    </row>
    <row r="12" spans="1:15" ht="14.25" customHeight="1" thickBot="1">
      <c r="A12" s="3"/>
      <c r="B12" s="4" t="s">
        <v>5</v>
      </c>
      <c r="C12" s="64">
        <f>SUM(C11*100/C31)</f>
        <v>19.103665877859427</v>
      </c>
      <c r="D12" s="65">
        <f t="shared" ref="D12:O12" si="3">SUM(D11*100/D31)</f>
        <v>18.889205876958815</v>
      </c>
      <c r="E12" s="65">
        <f t="shared" si="3"/>
        <v>18.85031220829595</v>
      </c>
      <c r="F12" s="13">
        <f t="shared" si="3"/>
        <v>20.231235089007157</v>
      </c>
      <c r="G12" s="80">
        <f t="shared" si="3"/>
        <v>19.236322951431056</v>
      </c>
      <c r="H12" s="13">
        <f t="shared" si="3"/>
        <v>16.063864808515309</v>
      </c>
      <c r="I12" s="13">
        <f t="shared" si="3"/>
        <v>16.209422502238571</v>
      </c>
      <c r="J12" s="13">
        <f t="shared" si="3"/>
        <v>17.615654927401916</v>
      </c>
      <c r="K12" s="13">
        <f>SUM(K11*100/K31)</f>
        <v>17.368994812420119</v>
      </c>
      <c r="L12" s="13" t="e">
        <f>SUM(L11*100/L31)</f>
        <v>#DIV/0!</v>
      </c>
      <c r="M12" s="13" t="e">
        <f>SUM(M11*100/M31)</f>
        <v>#DIV/0!</v>
      </c>
      <c r="N12" s="13" t="e">
        <f t="shared" si="3"/>
        <v>#DIV/0!</v>
      </c>
      <c r="O12" s="14">
        <f t="shared" si="3"/>
        <v>18.230770495667091</v>
      </c>
    </row>
    <row r="13" spans="1:15" ht="14.25" customHeight="1">
      <c r="A13" s="15" t="s">
        <v>7</v>
      </c>
      <c r="B13" s="20" t="s">
        <v>2</v>
      </c>
      <c r="C13" s="52">
        <v>11349</v>
      </c>
      <c r="D13" s="72">
        <v>7508</v>
      </c>
      <c r="E13" s="41">
        <v>8833</v>
      </c>
      <c r="F13" s="22">
        <v>11398</v>
      </c>
      <c r="G13" s="22">
        <v>12868</v>
      </c>
      <c r="H13" s="22">
        <v>8498</v>
      </c>
      <c r="I13" s="22">
        <v>8454</v>
      </c>
      <c r="J13" s="22">
        <v>10319</v>
      </c>
      <c r="K13" s="22">
        <v>11266</v>
      </c>
      <c r="L13" s="22">
        <v>0</v>
      </c>
      <c r="M13" s="22">
        <v>0</v>
      </c>
      <c r="N13" s="22">
        <v>0</v>
      </c>
      <c r="O13" s="23">
        <f>SUM(C13+D13+E13+F13+G13+H13+I13+J13+K13+L13+M13+N13)</f>
        <v>90493</v>
      </c>
    </row>
    <row r="14" spans="1:15" ht="14.25" customHeight="1">
      <c r="A14" s="3" t="s">
        <v>31</v>
      </c>
      <c r="B14" s="24" t="s">
        <v>3</v>
      </c>
      <c r="C14" s="62">
        <v>12401</v>
      </c>
      <c r="D14" s="71">
        <v>13516</v>
      </c>
      <c r="E14" s="25">
        <v>15473</v>
      </c>
      <c r="F14" s="25">
        <v>14476</v>
      </c>
      <c r="G14" s="25">
        <v>13601</v>
      </c>
      <c r="H14" s="25">
        <v>13526</v>
      </c>
      <c r="I14" s="25">
        <v>17291</v>
      </c>
      <c r="J14" s="25">
        <v>16736</v>
      </c>
      <c r="K14" s="25">
        <v>17049</v>
      </c>
      <c r="L14" s="25">
        <v>0</v>
      </c>
      <c r="M14" s="25">
        <v>0</v>
      </c>
      <c r="N14" s="25">
        <v>0</v>
      </c>
      <c r="O14" s="26">
        <f>SUM(C14+D14+E14+F14+G14+H14+I14+J14+K14+L14+M14+N14)</f>
        <v>134069</v>
      </c>
    </row>
    <row r="15" spans="1:15" ht="14.25" customHeight="1">
      <c r="A15" s="3"/>
      <c r="B15" s="27" t="s">
        <v>4</v>
      </c>
      <c r="C15" s="63">
        <f>SUM(C13+C14)</f>
        <v>23750</v>
      </c>
      <c r="D15" s="29">
        <f t="shared" ref="D15:O15" si="4">SUM(D13+D14)</f>
        <v>21024</v>
      </c>
      <c r="E15" s="29">
        <f t="shared" si="4"/>
        <v>24306</v>
      </c>
      <c r="F15" s="29">
        <f t="shared" si="4"/>
        <v>25874</v>
      </c>
      <c r="G15" s="29">
        <f t="shared" si="4"/>
        <v>26469</v>
      </c>
      <c r="H15" s="29">
        <f t="shared" si="4"/>
        <v>22024</v>
      </c>
      <c r="I15" s="29">
        <f t="shared" si="4"/>
        <v>25745</v>
      </c>
      <c r="J15" s="29">
        <f t="shared" si="4"/>
        <v>27055</v>
      </c>
      <c r="K15" s="29">
        <f>SUM(K13+K14)</f>
        <v>28315</v>
      </c>
      <c r="L15" s="29">
        <f>SUM(L13+L14)</f>
        <v>0</v>
      </c>
      <c r="M15" s="29">
        <f>SUM(M13+M14)</f>
        <v>0</v>
      </c>
      <c r="N15" s="29">
        <f t="shared" si="4"/>
        <v>0</v>
      </c>
      <c r="O15" s="30">
        <f t="shared" si="4"/>
        <v>224562</v>
      </c>
    </row>
    <row r="16" spans="1:15" ht="14.25" customHeight="1" thickBot="1">
      <c r="A16" s="3"/>
      <c r="B16" s="4" t="s">
        <v>5</v>
      </c>
      <c r="C16" s="66">
        <f>SUM(C15*100/C31)</f>
        <v>24.65022626312949</v>
      </c>
      <c r="D16" s="67">
        <f t="shared" ref="D16:O16" si="5">SUM(D15*100/D31)</f>
        <v>21.421148085505269</v>
      </c>
      <c r="E16" s="67">
        <f t="shared" si="5"/>
        <v>22.027677333405833</v>
      </c>
      <c r="F16" s="13">
        <f t="shared" si="5"/>
        <v>23.741971003853919</v>
      </c>
      <c r="G16" s="13">
        <f t="shared" si="5"/>
        <v>25.311504881757241</v>
      </c>
      <c r="H16" s="13">
        <f t="shared" si="5"/>
        <v>24.167672555689673</v>
      </c>
      <c r="I16" s="13">
        <f t="shared" si="5"/>
        <v>27.774481352421436</v>
      </c>
      <c r="J16" s="13">
        <f t="shared" si="5"/>
        <v>26.118898671609514</v>
      </c>
      <c r="K16" s="13">
        <f>SUM(K15*100/K31)</f>
        <v>26.609841365310878</v>
      </c>
      <c r="L16" s="13" t="e">
        <f>SUM(L15*100/L31)</f>
        <v>#DIV/0!</v>
      </c>
      <c r="M16" s="13" t="e">
        <f>SUM(M15*100/M31)</f>
        <v>#DIV/0!</v>
      </c>
      <c r="N16" s="13" t="e">
        <f t="shared" si="5"/>
        <v>#DIV/0!</v>
      </c>
      <c r="O16" s="14">
        <f t="shared" si="5"/>
        <v>24.617492778487293</v>
      </c>
    </row>
    <row r="17" spans="1:15" ht="14.25" customHeight="1">
      <c r="A17" s="15" t="s">
        <v>8</v>
      </c>
      <c r="B17" s="20" t="s">
        <v>2</v>
      </c>
      <c r="C17" s="21">
        <v>2567</v>
      </c>
      <c r="D17" s="73">
        <v>2804</v>
      </c>
      <c r="E17" s="22">
        <v>4532</v>
      </c>
      <c r="F17" s="22">
        <v>4852</v>
      </c>
      <c r="G17" s="22">
        <v>3040</v>
      </c>
      <c r="H17" s="78">
        <v>3176</v>
      </c>
      <c r="I17" s="78">
        <v>2754</v>
      </c>
      <c r="J17" s="22">
        <v>3918</v>
      </c>
      <c r="K17" s="22">
        <v>5470</v>
      </c>
      <c r="L17" s="22">
        <v>0</v>
      </c>
      <c r="M17" s="22">
        <v>0</v>
      </c>
      <c r="N17" s="22">
        <v>0</v>
      </c>
      <c r="O17" s="23">
        <f>SUM(C17+D17+E17+F17+G17+H17+I17+J17+K17+L17+M17+N17)</f>
        <v>33113</v>
      </c>
    </row>
    <row r="18" spans="1:15" ht="14.25" customHeight="1">
      <c r="A18" s="3" t="s">
        <v>32</v>
      </c>
      <c r="B18" s="24" t="s">
        <v>3</v>
      </c>
      <c r="C18" s="62">
        <v>4277</v>
      </c>
      <c r="D18" s="70">
        <v>7661</v>
      </c>
      <c r="E18" s="25">
        <v>8157</v>
      </c>
      <c r="F18" s="25">
        <v>6316</v>
      </c>
      <c r="G18" s="25">
        <v>6993</v>
      </c>
      <c r="H18" s="83">
        <v>7319</v>
      </c>
      <c r="I18" s="83">
        <v>7702</v>
      </c>
      <c r="J18" s="25">
        <v>7742</v>
      </c>
      <c r="K18" s="25">
        <v>6574</v>
      </c>
      <c r="L18" s="25">
        <v>0</v>
      </c>
      <c r="M18" s="25">
        <v>0</v>
      </c>
      <c r="N18" s="25">
        <v>0</v>
      </c>
      <c r="O18" s="26">
        <f>SUM(C18+D18+E18+F18+G18+H18+I18+J18+K18+L18+M18+N18)</f>
        <v>62741</v>
      </c>
    </row>
    <row r="19" spans="1:15" ht="14.25" customHeight="1">
      <c r="A19" s="3"/>
      <c r="B19" s="27" t="s">
        <v>4</v>
      </c>
      <c r="C19" s="63">
        <f>SUM(C17+C18)</f>
        <v>6844</v>
      </c>
      <c r="D19" s="29">
        <f t="shared" ref="D19:O19" si="6">SUM(D17+D18)</f>
        <v>10465</v>
      </c>
      <c r="E19" s="29">
        <f t="shared" si="6"/>
        <v>12689</v>
      </c>
      <c r="F19" s="29">
        <f t="shared" si="6"/>
        <v>11168</v>
      </c>
      <c r="G19" s="29">
        <f t="shared" si="6"/>
        <v>10033</v>
      </c>
      <c r="H19" s="79">
        <f t="shared" si="6"/>
        <v>10495</v>
      </c>
      <c r="I19" s="79">
        <f t="shared" si="6"/>
        <v>10456</v>
      </c>
      <c r="J19" s="29">
        <f t="shared" si="6"/>
        <v>11660</v>
      </c>
      <c r="K19" s="29">
        <f>SUM(K17+K18)</f>
        <v>12044</v>
      </c>
      <c r="L19" s="29">
        <f>SUM(L17+L18)</f>
        <v>0</v>
      </c>
      <c r="M19" s="29">
        <f>SUM(M17+M18)</f>
        <v>0</v>
      </c>
      <c r="N19" s="29">
        <f t="shared" si="6"/>
        <v>0</v>
      </c>
      <c r="O19" s="30">
        <f t="shared" si="6"/>
        <v>95854</v>
      </c>
    </row>
    <row r="20" spans="1:15" ht="14.25" customHeight="1" thickBot="1">
      <c r="A20" s="3"/>
      <c r="B20" s="4" t="s">
        <v>5</v>
      </c>
      <c r="C20" s="64">
        <f>SUM(C19*100/C31)</f>
        <v>7.1034167808361355</v>
      </c>
      <c r="D20" s="65">
        <f t="shared" ref="D20:O20" si="7">SUM(D19*100/D31)</f>
        <v>10.662686202188576</v>
      </c>
      <c r="E20" s="65">
        <f t="shared" si="7"/>
        <v>11.499596712070543</v>
      </c>
      <c r="F20" s="13">
        <f t="shared" si="7"/>
        <v>10.247751881079097</v>
      </c>
      <c r="G20" s="13">
        <f t="shared" si="7"/>
        <v>9.5942547311447512</v>
      </c>
      <c r="H20" s="80">
        <f t="shared" si="7"/>
        <v>11.516514868868649</v>
      </c>
      <c r="I20" s="80">
        <f t="shared" si="7"/>
        <v>11.280247699394776</v>
      </c>
      <c r="J20" s="13">
        <f t="shared" si="7"/>
        <v>11.256564720420142</v>
      </c>
      <c r="K20" s="13">
        <f>SUM(K19*100/K31)</f>
        <v>11.318697842267499</v>
      </c>
      <c r="L20" s="13" t="e">
        <f>SUM(L19*100/L31)</f>
        <v>#DIV/0!</v>
      </c>
      <c r="M20" s="13" t="e">
        <f>SUM(M19*100/M31)</f>
        <v>#DIV/0!</v>
      </c>
      <c r="N20" s="13" t="e">
        <f t="shared" si="7"/>
        <v>#DIV/0!</v>
      </c>
      <c r="O20" s="14">
        <f t="shared" si="7"/>
        <v>10.507945034285056</v>
      </c>
    </row>
    <row r="21" spans="1:15" ht="14.25" customHeight="1">
      <c r="A21" s="15" t="s">
        <v>9</v>
      </c>
      <c r="B21" s="20" t="s">
        <v>2</v>
      </c>
      <c r="C21" s="52">
        <v>4951</v>
      </c>
      <c r="D21" s="72">
        <v>3388</v>
      </c>
      <c r="E21" s="41">
        <v>5002</v>
      </c>
      <c r="F21" s="22">
        <v>4965</v>
      </c>
      <c r="G21" s="22">
        <v>3931</v>
      </c>
      <c r="H21" s="78">
        <v>3829</v>
      </c>
      <c r="I21" s="22">
        <v>2759</v>
      </c>
      <c r="J21" s="22">
        <v>1858</v>
      </c>
      <c r="K21" s="22">
        <v>1819</v>
      </c>
      <c r="L21" s="22">
        <v>0</v>
      </c>
      <c r="M21" s="22">
        <v>0</v>
      </c>
      <c r="N21" s="22">
        <v>0</v>
      </c>
      <c r="O21" s="23">
        <f>SUM(C21+D21+E21+F21+G21+H21+I21+J21+K21+L21+M21+N21)</f>
        <v>32502</v>
      </c>
    </row>
    <row r="22" spans="1:15" ht="14.25" customHeight="1">
      <c r="A22" s="3" t="s">
        <v>47</v>
      </c>
      <c r="B22" s="24" t="s">
        <v>3</v>
      </c>
      <c r="C22" s="62">
        <v>5480</v>
      </c>
      <c r="D22" s="71">
        <v>5445</v>
      </c>
      <c r="E22" s="25">
        <v>5282</v>
      </c>
      <c r="F22" s="25">
        <v>6701</v>
      </c>
      <c r="G22" s="25">
        <v>4660</v>
      </c>
      <c r="H22" s="83">
        <v>3618</v>
      </c>
      <c r="I22" s="25">
        <v>2097</v>
      </c>
      <c r="J22" s="25">
        <v>1973</v>
      </c>
      <c r="K22" s="25">
        <v>1582</v>
      </c>
      <c r="L22" s="25">
        <v>0</v>
      </c>
      <c r="M22" s="25">
        <v>0</v>
      </c>
      <c r="N22" s="25">
        <v>0</v>
      </c>
      <c r="O22" s="26">
        <f>SUM(C22+D22+E22+F22+G22+H22+I22+J22+K22+L22+M22+N22)</f>
        <v>36838</v>
      </c>
    </row>
    <row r="23" spans="1:15" ht="14.25" customHeight="1">
      <c r="A23" s="3"/>
      <c r="B23" s="27" t="s">
        <v>4</v>
      </c>
      <c r="C23" s="63">
        <f>SUM(C21+C22)</f>
        <v>10431</v>
      </c>
      <c r="D23" s="29">
        <f t="shared" ref="D23:O23" si="8">SUM(D21+D22)</f>
        <v>8833</v>
      </c>
      <c r="E23" s="29">
        <f t="shared" si="8"/>
        <v>10284</v>
      </c>
      <c r="F23" s="29">
        <f t="shared" si="8"/>
        <v>11666</v>
      </c>
      <c r="G23" s="29">
        <f t="shared" si="8"/>
        <v>8591</v>
      </c>
      <c r="H23" s="79">
        <f t="shared" si="8"/>
        <v>7447</v>
      </c>
      <c r="I23" s="29">
        <f t="shared" si="8"/>
        <v>4856</v>
      </c>
      <c r="J23" s="29">
        <f t="shared" si="8"/>
        <v>3831</v>
      </c>
      <c r="K23" s="29">
        <f>SUM(K21+K22)</f>
        <v>3401</v>
      </c>
      <c r="L23" s="29">
        <f>SUM(L21+L22)</f>
        <v>0</v>
      </c>
      <c r="M23" s="29">
        <f>SUM(M21+M22)</f>
        <v>0</v>
      </c>
      <c r="N23" s="29">
        <f t="shared" si="8"/>
        <v>0</v>
      </c>
      <c r="O23" s="30">
        <f t="shared" si="8"/>
        <v>69340</v>
      </c>
    </row>
    <row r="24" spans="1:15" ht="14.25" customHeight="1" thickBot="1">
      <c r="A24" s="3"/>
      <c r="B24" s="4" t="s">
        <v>5</v>
      </c>
      <c r="C24" s="64">
        <f>SUM(C23*100/C31)</f>
        <v>10.826379374766471</v>
      </c>
      <c r="D24" s="65">
        <f t="shared" ref="D24:O24" si="9">SUM(D23*100/D31)</f>
        <v>8.9998573553685333</v>
      </c>
      <c r="E24" s="67">
        <f t="shared" si="9"/>
        <v>9.3200293629863253</v>
      </c>
      <c r="F24" s="13">
        <f t="shared" si="9"/>
        <v>10.704716461736098</v>
      </c>
      <c r="G24" s="13">
        <f t="shared" si="9"/>
        <v>8.2153137043022575</v>
      </c>
      <c r="H24" s="80">
        <f t="shared" si="9"/>
        <v>8.1718424229123237</v>
      </c>
      <c r="I24" s="13">
        <f t="shared" si="9"/>
        <v>5.2387990463141767</v>
      </c>
      <c r="J24" s="13">
        <f t="shared" si="9"/>
        <v>3.6984476367006489</v>
      </c>
      <c r="K24" s="13">
        <f>SUM(K23*100/K31)</f>
        <v>3.1961882565220661</v>
      </c>
      <c r="L24" s="13" t="e">
        <f>SUM(L23*100/L31)</f>
        <v>#DIV/0!</v>
      </c>
      <c r="M24" s="13" t="e">
        <f>SUM(M23*100/M31)</f>
        <v>#DIV/0!</v>
      </c>
      <c r="N24" s="13" t="e">
        <f t="shared" si="9"/>
        <v>#DIV/0!</v>
      </c>
      <c r="O24" s="14">
        <f t="shared" si="9"/>
        <v>7.6013615360582323</v>
      </c>
    </row>
    <row r="25" spans="1:15" ht="14.25" customHeight="1">
      <c r="A25" s="15" t="s">
        <v>10</v>
      </c>
      <c r="B25" s="20" t="s">
        <v>2</v>
      </c>
      <c r="C25" s="52">
        <v>8236</v>
      </c>
      <c r="D25" s="72">
        <v>7072</v>
      </c>
      <c r="E25" s="22">
        <v>7577</v>
      </c>
      <c r="F25" s="22">
        <v>7864</v>
      </c>
      <c r="G25" s="22">
        <v>7604</v>
      </c>
      <c r="H25" s="22">
        <v>8436</v>
      </c>
      <c r="I25" s="22">
        <v>7393</v>
      </c>
      <c r="J25" s="22">
        <v>9332</v>
      </c>
      <c r="K25" s="22">
        <v>10090</v>
      </c>
      <c r="L25" s="22">
        <v>0</v>
      </c>
      <c r="M25" s="22">
        <v>0</v>
      </c>
      <c r="N25" s="22">
        <v>0</v>
      </c>
      <c r="O25" s="23">
        <f>SUM(C25+D25+E25+F25+G25+H25+I25+J25+K25+L25+M25+N25)</f>
        <v>73604</v>
      </c>
    </row>
    <row r="26" spans="1:15" ht="14.25" customHeight="1">
      <c r="A26" s="3" t="s">
        <v>33</v>
      </c>
      <c r="B26" s="24" t="s">
        <v>3</v>
      </c>
      <c r="C26" s="62">
        <v>8289</v>
      </c>
      <c r="D26" s="71">
        <v>9868</v>
      </c>
      <c r="E26" s="25">
        <v>11333</v>
      </c>
      <c r="F26" s="25">
        <v>8511</v>
      </c>
      <c r="G26" s="25">
        <v>7361</v>
      </c>
      <c r="H26" s="25">
        <v>7959</v>
      </c>
      <c r="I26" s="25">
        <v>9457</v>
      </c>
      <c r="J26" s="25">
        <v>10033</v>
      </c>
      <c r="K26" s="25">
        <v>9897</v>
      </c>
      <c r="L26" s="25">
        <v>0</v>
      </c>
      <c r="M26" s="25">
        <v>0</v>
      </c>
      <c r="N26" s="25">
        <v>0</v>
      </c>
      <c r="O26" s="26">
        <f>SUM(C26+D26+E26+F26+G26+H26+I26+J26+K26+L26+M26+N26)</f>
        <v>82708</v>
      </c>
    </row>
    <row r="27" spans="1:15" ht="14.25" customHeight="1">
      <c r="A27" s="3"/>
      <c r="B27" s="27" t="s">
        <v>4</v>
      </c>
      <c r="C27" s="63">
        <f>SUM(C25+C26)</f>
        <v>16525</v>
      </c>
      <c r="D27" s="29">
        <f t="shared" ref="D27:O27" si="10">SUM(D25+D26)</f>
        <v>16940</v>
      </c>
      <c r="E27" s="29">
        <f t="shared" si="10"/>
        <v>18910</v>
      </c>
      <c r="F27" s="29">
        <f>SUM(F25+F26)</f>
        <v>16375</v>
      </c>
      <c r="G27" s="29">
        <f t="shared" si="10"/>
        <v>14965</v>
      </c>
      <c r="H27" s="29">
        <f t="shared" si="10"/>
        <v>16395</v>
      </c>
      <c r="I27" s="29">
        <f t="shared" si="10"/>
        <v>16850</v>
      </c>
      <c r="J27" s="29">
        <f t="shared" si="10"/>
        <v>19365</v>
      </c>
      <c r="K27" s="29">
        <f>SUM(K25+K26)</f>
        <v>19987</v>
      </c>
      <c r="L27" s="29">
        <f>SUM(L25+L26)</f>
        <v>0</v>
      </c>
      <c r="M27" s="29">
        <f>SUM(M25+M26)</f>
        <v>0</v>
      </c>
      <c r="N27" s="29">
        <f t="shared" si="10"/>
        <v>0</v>
      </c>
      <c r="O27" s="30">
        <f t="shared" si="10"/>
        <v>156312</v>
      </c>
    </row>
    <row r="28" spans="1:15" ht="14.25" customHeight="1" thickBot="1">
      <c r="A28" s="3"/>
      <c r="B28" s="4" t="s">
        <v>5</v>
      </c>
      <c r="C28" s="66">
        <f>SUM(C27*100/C31)</f>
        <v>17.15136795781957</v>
      </c>
      <c r="D28" s="67">
        <f t="shared" ref="D28:O28" si="11">SUM(D27*100/D31)</f>
        <v>17.260000407556088</v>
      </c>
      <c r="E28" s="67">
        <f t="shared" si="11"/>
        <v>17.137471339369057</v>
      </c>
      <c r="F28" s="13">
        <f t="shared" si="11"/>
        <v>15.025692787667461</v>
      </c>
      <c r="G28" s="13">
        <f t="shared" si="11"/>
        <v>14.310577300067894</v>
      </c>
      <c r="H28" s="13">
        <f t="shared" si="11"/>
        <v>17.990782398770985</v>
      </c>
      <c r="I28" s="13">
        <f t="shared" si="11"/>
        <v>18.178287465072874</v>
      </c>
      <c r="J28" s="13">
        <f t="shared" si="11"/>
        <v>18.694972196478222</v>
      </c>
      <c r="K28" s="13">
        <f>SUM(K27*100/K31)</f>
        <v>18.783362153221564</v>
      </c>
      <c r="L28" s="13" t="e">
        <f>SUM(L27*100/L31)</f>
        <v>#DIV/0!</v>
      </c>
      <c r="M28" s="13" t="e">
        <f>SUM(M27*100/M31)</f>
        <v>#DIV/0!</v>
      </c>
      <c r="N28" s="13" t="e">
        <f t="shared" si="11"/>
        <v>#DIV/0!</v>
      </c>
      <c r="O28" s="14">
        <f t="shared" si="11"/>
        <v>17.135621927088756</v>
      </c>
    </row>
    <row r="29" spans="1:15" ht="14.25" customHeight="1">
      <c r="A29" s="15" t="s">
        <v>20</v>
      </c>
      <c r="B29" s="31" t="s">
        <v>2</v>
      </c>
      <c r="C29" s="32">
        <f t="shared" ref="C29:N29" si="12">SUM(C5+C9+C13+C17+C21+C25)</f>
        <v>47254</v>
      </c>
      <c r="D29" s="32">
        <f t="shared" si="12"/>
        <v>36886</v>
      </c>
      <c r="E29" s="32">
        <f>SUM(E5+E9+E13+E17+E21+E25)</f>
        <v>45988</v>
      </c>
      <c r="F29" s="32">
        <f t="shared" si="12"/>
        <v>50729</v>
      </c>
      <c r="G29" s="32">
        <f t="shared" si="12"/>
        <v>50092</v>
      </c>
      <c r="H29" s="32">
        <f t="shared" si="12"/>
        <v>39224</v>
      </c>
      <c r="I29" s="32">
        <f t="shared" si="12"/>
        <v>37077</v>
      </c>
      <c r="J29" s="32">
        <f t="shared" si="12"/>
        <v>44521</v>
      </c>
      <c r="K29" s="32">
        <f t="shared" ref="K29:M30" si="13">SUM(K5+K9+K13+K17+K21+K25)</f>
        <v>47825</v>
      </c>
      <c r="L29" s="32">
        <f t="shared" si="13"/>
        <v>0</v>
      </c>
      <c r="M29" s="32">
        <f t="shared" si="13"/>
        <v>0</v>
      </c>
      <c r="N29" s="32">
        <f t="shared" si="12"/>
        <v>0</v>
      </c>
      <c r="O29" s="33">
        <f>SUM(C29+D29+E29+F29+G29+H29+I29+J29+K29+L29+M29+N29)</f>
        <v>399596</v>
      </c>
    </row>
    <row r="30" spans="1:15" ht="14.25" customHeight="1">
      <c r="A30" s="3"/>
      <c r="B30" s="27" t="s">
        <v>3</v>
      </c>
      <c r="C30" s="28">
        <f>SUM(C6+C10+C14+C18+C22+C26)</f>
        <v>49094</v>
      </c>
      <c r="D30" s="29">
        <f t="shared" ref="D30:N30" si="14">SUM(D6+D10+D14+D18+D22+D26)</f>
        <v>61260</v>
      </c>
      <c r="E30" s="29">
        <f t="shared" si="14"/>
        <v>64355</v>
      </c>
      <c r="F30" s="29">
        <f t="shared" si="14"/>
        <v>58251</v>
      </c>
      <c r="G30" s="29">
        <f t="shared" si="14"/>
        <v>54481</v>
      </c>
      <c r="H30" s="29">
        <f t="shared" si="14"/>
        <v>51906</v>
      </c>
      <c r="I30" s="29">
        <f t="shared" si="14"/>
        <v>55616</v>
      </c>
      <c r="J30" s="29">
        <f t="shared" si="14"/>
        <v>59063</v>
      </c>
      <c r="K30" s="29">
        <f t="shared" si="13"/>
        <v>58583</v>
      </c>
      <c r="L30" s="29">
        <f t="shared" si="13"/>
        <v>0</v>
      </c>
      <c r="M30" s="29">
        <f t="shared" si="13"/>
        <v>0</v>
      </c>
      <c r="N30" s="29">
        <f t="shared" si="14"/>
        <v>0</v>
      </c>
      <c r="O30" s="30">
        <f>SUM(C30+D30+E30+F30+G30+H30+I30+J30+K30+L30+M30+N30)</f>
        <v>512609</v>
      </c>
    </row>
    <row r="31" spans="1:15" ht="14.25" customHeight="1" thickBot="1">
      <c r="A31" s="9"/>
      <c r="B31" s="10" t="s">
        <v>20</v>
      </c>
      <c r="C31" s="17">
        <f>SUM(C29+C30)</f>
        <v>96348</v>
      </c>
      <c r="D31" s="18">
        <f t="shared" ref="D31:O31" si="15">SUM(D29+D30)</f>
        <v>98146</v>
      </c>
      <c r="E31" s="18">
        <f t="shared" si="15"/>
        <v>110343</v>
      </c>
      <c r="F31" s="18">
        <f t="shared" si="15"/>
        <v>108980</v>
      </c>
      <c r="G31" s="18">
        <f t="shared" si="15"/>
        <v>104573</v>
      </c>
      <c r="H31" s="18">
        <f t="shared" si="15"/>
        <v>91130</v>
      </c>
      <c r="I31" s="18">
        <f t="shared" si="15"/>
        <v>92693</v>
      </c>
      <c r="J31" s="18">
        <f t="shared" si="15"/>
        <v>103584</v>
      </c>
      <c r="K31" s="18">
        <f>SUM(K29+K30)</f>
        <v>106408</v>
      </c>
      <c r="L31" s="18">
        <f>SUM(L29+L30)</f>
        <v>0</v>
      </c>
      <c r="M31" s="18">
        <f>SUM(M29+M30)</f>
        <v>0</v>
      </c>
      <c r="N31" s="18">
        <f t="shared" si="15"/>
        <v>0</v>
      </c>
      <c r="O31" s="19">
        <f t="shared" si="15"/>
        <v>912205</v>
      </c>
    </row>
    <row r="32" spans="1:15" ht="14.25" customHeight="1">
      <c r="A32" s="8" t="s">
        <v>26</v>
      </c>
    </row>
    <row r="33" spans="1:18" ht="14.25" customHeight="1">
      <c r="A33" s="1" t="s">
        <v>26</v>
      </c>
      <c r="L33" s="77"/>
    </row>
    <row r="34" spans="1:18" ht="14.25" customHeight="1">
      <c r="A34" s="93" t="s">
        <v>21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8" ht="14.25" customHeight="1">
      <c r="A35" s="93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8" ht="14.25" customHeight="1" thickBot="1">
      <c r="A36" s="93" t="s">
        <v>26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8" ht="16.5" customHeight="1" thickBot="1">
      <c r="A37" s="91" t="s">
        <v>0</v>
      </c>
      <c r="B37" s="92"/>
      <c r="C37" s="85" t="s">
        <v>12</v>
      </c>
      <c r="D37" s="86" t="s">
        <v>11</v>
      </c>
      <c r="E37" s="86" t="s">
        <v>13</v>
      </c>
      <c r="F37" s="86" t="s">
        <v>14</v>
      </c>
      <c r="G37" s="86" t="s">
        <v>15</v>
      </c>
      <c r="H37" s="86" t="s">
        <v>16</v>
      </c>
      <c r="I37" s="86" t="s">
        <v>17</v>
      </c>
      <c r="J37" s="86" t="s">
        <v>18</v>
      </c>
      <c r="K37" s="88" t="s">
        <v>19</v>
      </c>
      <c r="L37" s="89" t="s">
        <v>23</v>
      </c>
      <c r="M37" s="90" t="s">
        <v>24</v>
      </c>
      <c r="N37" s="86" t="s">
        <v>25</v>
      </c>
      <c r="O37" s="87" t="s">
        <v>4</v>
      </c>
    </row>
    <row r="38" spans="1:18" ht="16.5" customHeight="1">
      <c r="A38" s="2" t="s">
        <v>2</v>
      </c>
      <c r="B38" s="39" t="s">
        <v>27</v>
      </c>
      <c r="C38" s="84">
        <v>10675</v>
      </c>
      <c r="D38" s="70">
        <v>7041</v>
      </c>
      <c r="E38" s="41">
        <v>10013</v>
      </c>
      <c r="F38" s="41">
        <v>11786</v>
      </c>
      <c r="G38" s="41">
        <v>11232</v>
      </c>
      <c r="H38" s="41">
        <v>9711</v>
      </c>
      <c r="I38" s="41">
        <v>9522</v>
      </c>
      <c r="J38" s="41">
        <v>10009</v>
      </c>
      <c r="K38" s="42">
        <v>11464</v>
      </c>
      <c r="L38" s="22">
        <v>0</v>
      </c>
      <c r="M38" s="22">
        <v>0</v>
      </c>
      <c r="N38" s="22">
        <v>0</v>
      </c>
      <c r="O38" s="43">
        <f>SUM(C38+D38+E38+F38+G38+H38+I38+J38+K38+L38+M38+N38)</f>
        <v>91453</v>
      </c>
    </row>
    <row r="39" spans="1:18" ht="16.5" customHeight="1">
      <c r="A39" s="2"/>
      <c r="B39" s="44" t="s">
        <v>5</v>
      </c>
      <c r="C39" s="45">
        <f>SUM(C38*100/C44)</f>
        <v>22.590680154061033</v>
      </c>
      <c r="D39" s="46">
        <f>SUM(D38*100/D44)</f>
        <v>19.088543078674835</v>
      </c>
      <c r="E39" s="46">
        <f t="shared" ref="E39:N39" si="16">SUM(E38*100/E44)</f>
        <v>21.773071235974601</v>
      </c>
      <c r="F39" s="46">
        <f t="shared" si="16"/>
        <v>23.233259082576041</v>
      </c>
      <c r="G39" s="46">
        <f t="shared" si="16"/>
        <v>22.422742154435838</v>
      </c>
      <c r="H39" s="46">
        <f t="shared" si="16"/>
        <v>24.757801346114622</v>
      </c>
      <c r="I39" s="46">
        <f t="shared" si="16"/>
        <v>25.681689457075816</v>
      </c>
      <c r="J39" s="46">
        <f t="shared" si="16"/>
        <v>22.481525572201882</v>
      </c>
      <c r="K39" s="47">
        <f>SUM(K38*100/K44)</f>
        <v>23.970726607422897</v>
      </c>
      <c r="L39" s="46" t="e">
        <f t="shared" si="16"/>
        <v>#DIV/0!</v>
      </c>
      <c r="M39" s="46" t="e">
        <f t="shared" si="16"/>
        <v>#DIV/0!</v>
      </c>
      <c r="N39" s="46" t="e">
        <f t="shared" si="16"/>
        <v>#DIV/0!</v>
      </c>
      <c r="O39" s="48">
        <f>SUM(O38*100/O44)</f>
        <v>22.886365228881171</v>
      </c>
      <c r="R39" s="61"/>
    </row>
    <row r="40" spans="1:18" ht="16.5" customHeight="1">
      <c r="A40" s="3"/>
      <c r="B40" s="39" t="s">
        <v>28</v>
      </c>
      <c r="C40" s="40">
        <v>35338</v>
      </c>
      <c r="D40" s="70">
        <v>28287</v>
      </c>
      <c r="E40" s="41">
        <v>26704</v>
      </c>
      <c r="F40" s="41">
        <v>37557</v>
      </c>
      <c r="G40" s="41">
        <v>37370</v>
      </c>
      <c r="H40" s="41">
        <v>27318</v>
      </c>
      <c r="I40" s="41">
        <v>25610</v>
      </c>
      <c r="J40" s="41">
        <v>32273</v>
      </c>
      <c r="K40" s="42">
        <v>33753</v>
      </c>
      <c r="L40" s="41">
        <v>0</v>
      </c>
      <c r="M40" s="41">
        <v>0</v>
      </c>
      <c r="N40" s="41">
        <v>0</v>
      </c>
      <c r="O40" s="43">
        <f>SUM(C40+D40+E40+F40+G40+H40+I40+J40+K40+L40+M40+N40)</f>
        <v>284210</v>
      </c>
      <c r="R40" s="61"/>
    </row>
    <row r="41" spans="1:18" ht="16.5" customHeight="1">
      <c r="A41" s="3"/>
      <c r="B41" s="49" t="s">
        <v>5</v>
      </c>
      <c r="C41" s="50">
        <f>SUM(C40*100/C44)</f>
        <v>74.783087146061703</v>
      </c>
      <c r="D41" s="46">
        <f>SUM(D40*100/D44)</f>
        <v>76.687632163964651</v>
      </c>
      <c r="E41" s="46">
        <f t="shared" ref="E41:N41" si="17">SUM(E40*100/E44)</f>
        <v>58.067321910063498</v>
      </c>
      <c r="F41" s="46">
        <f t="shared" si="17"/>
        <v>74.034575883616867</v>
      </c>
      <c r="G41" s="46">
        <f t="shared" si="17"/>
        <v>74.602730975005983</v>
      </c>
      <c r="H41" s="46">
        <f t="shared" si="17"/>
        <v>69.64613501937589</v>
      </c>
      <c r="I41" s="46">
        <f t="shared" si="17"/>
        <v>69.072470804002478</v>
      </c>
      <c r="J41" s="46">
        <f t="shared" si="17"/>
        <v>72.489387030839382</v>
      </c>
      <c r="K41" s="51">
        <f t="shared" si="17"/>
        <v>70.576058546785148</v>
      </c>
      <c r="L41" s="46" t="e">
        <f t="shared" si="17"/>
        <v>#DIV/0!</v>
      </c>
      <c r="M41" s="46" t="e">
        <f t="shared" si="17"/>
        <v>#DIV/0!</v>
      </c>
      <c r="N41" s="46" t="e">
        <f t="shared" si="17"/>
        <v>#DIV/0!</v>
      </c>
      <c r="O41" s="48">
        <f>SUM(O40*100/O44)</f>
        <v>71.124335578934719</v>
      </c>
      <c r="R41" s="61"/>
    </row>
    <row r="42" spans="1:18" ht="16.5" customHeight="1">
      <c r="A42" s="3"/>
      <c r="B42" s="60" t="s">
        <v>29</v>
      </c>
      <c r="C42" s="52">
        <v>1241</v>
      </c>
      <c r="D42" s="75">
        <v>1558</v>
      </c>
      <c r="E42" s="41">
        <v>9271</v>
      </c>
      <c r="F42" s="41">
        <v>1386</v>
      </c>
      <c r="G42" s="41">
        <v>1490</v>
      </c>
      <c r="H42" s="41">
        <v>2195</v>
      </c>
      <c r="I42" s="41">
        <v>1945</v>
      </c>
      <c r="J42" s="41">
        <v>2239</v>
      </c>
      <c r="K42" s="42">
        <v>2608</v>
      </c>
      <c r="L42" s="41">
        <v>0</v>
      </c>
      <c r="M42" s="41">
        <v>0</v>
      </c>
      <c r="N42" s="41">
        <v>0</v>
      </c>
      <c r="O42" s="43">
        <f>SUM(C42+D42+E42+F42+G42+H42+I42+J42+K42+L42+M42+N42)</f>
        <v>23933</v>
      </c>
    </row>
    <row r="43" spans="1:18" ht="16.5" customHeight="1">
      <c r="A43" s="3"/>
      <c r="B43" s="53" t="s">
        <v>34</v>
      </c>
      <c r="C43" s="50">
        <f>SUM(C42*100/C44)</f>
        <v>2.6262326998772592</v>
      </c>
      <c r="D43" s="46">
        <f>SUM(D42*100/D44)</f>
        <v>4.2238247573605161</v>
      </c>
      <c r="E43" s="46">
        <f t="shared" ref="E43:N43" si="18">SUM(E42*100/E44)</f>
        <v>20.159606853961904</v>
      </c>
      <c r="F43" s="46">
        <f t="shared" si="18"/>
        <v>2.7321650338070924</v>
      </c>
      <c r="G43" s="46">
        <f t="shared" si="18"/>
        <v>2.9745268705581731</v>
      </c>
      <c r="H43" s="46">
        <f t="shared" si="18"/>
        <v>5.5960636345094841</v>
      </c>
      <c r="I43" s="46">
        <f t="shared" si="18"/>
        <v>5.2458397389217035</v>
      </c>
      <c r="J43" s="46">
        <f t="shared" si="18"/>
        <v>5.0290873969587384</v>
      </c>
      <c r="K43" s="51">
        <f t="shared" si="18"/>
        <v>5.4532148457919503</v>
      </c>
      <c r="L43" s="46" t="e">
        <f t="shared" si="18"/>
        <v>#DIV/0!</v>
      </c>
      <c r="M43" s="46" t="e">
        <f t="shared" si="18"/>
        <v>#DIV/0!</v>
      </c>
      <c r="N43" s="46" t="e">
        <f t="shared" si="18"/>
        <v>#DIV/0!</v>
      </c>
      <c r="O43" s="48">
        <f>SUM(O42*100/O44)</f>
        <v>5.9892991921841059</v>
      </c>
    </row>
    <row r="44" spans="1:18" ht="16.5" customHeight="1" thickBot="1">
      <c r="A44" s="2"/>
      <c r="B44" s="4" t="s">
        <v>4</v>
      </c>
      <c r="C44" s="5">
        <f>SUM(C38+C40+C42)</f>
        <v>47254</v>
      </c>
      <c r="D44" s="68">
        <f>SUM(D38+D40+D42)</f>
        <v>36886</v>
      </c>
      <c r="E44" s="6">
        <f t="shared" ref="E44:K44" si="19">SUM(E38+E40+E42)</f>
        <v>45988</v>
      </c>
      <c r="F44" s="6">
        <f t="shared" si="19"/>
        <v>50729</v>
      </c>
      <c r="G44" s="6">
        <f t="shared" si="19"/>
        <v>50092</v>
      </c>
      <c r="H44" s="6">
        <f t="shared" si="19"/>
        <v>39224</v>
      </c>
      <c r="I44" s="6">
        <f t="shared" si="19"/>
        <v>37077</v>
      </c>
      <c r="J44" s="6">
        <f t="shared" si="19"/>
        <v>44521</v>
      </c>
      <c r="K44" s="5">
        <f t="shared" si="19"/>
        <v>47825</v>
      </c>
      <c r="L44" s="6">
        <f>SUM(L38+L40+L42)</f>
        <v>0</v>
      </c>
      <c r="M44" s="6">
        <f>SUM(M38+M40+M42)</f>
        <v>0</v>
      </c>
      <c r="N44" s="6">
        <f>SUM(N38+N40+N42)</f>
        <v>0</v>
      </c>
      <c r="O44" s="7">
        <f>SUM(O38+O40+O42)</f>
        <v>399596</v>
      </c>
    </row>
    <row r="45" spans="1:18" ht="16.5" customHeight="1">
      <c r="A45" s="15" t="s">
        <v>3</v>
      </c>
      <c r="B45" s="20" t="s">
        <v>27</v>
      </c>
      <c r="C45" s="54">
        <v>13649</v>
      </c>
      <c r="D45" s="72">
        <v>17976</v>
      </c>
      <c r="E45" s="22">
        <v>17229</v>
      </c>
      <c r="F45" s="55">
        <v>15334</v>
      </c>
      <c r="G45" s="78">
        <v>15100</v>
      </c>
      <c r="H45" s="55">
        <v>15688</v>
      </c>
      <c r="I45" s="78">
        <v>18323</v>
      </c>
      <c r="J45" s="22">
        <v>19640</v>
      </c>
      <c r="K45" s="22">
        <v>19783</v>
      </c>
      <c r="L45" s="55">
        <v>0</v>
      </c>
      <c r="M45" s="22">
        <v>0</v>
      </c>
      <c r="N45" s="22">
        <v>0</v>
      </c>
      <c r="O45" s="23">
        <f>SUM(C45+D45+E45+F45+G45+H45+I45+J45+K45+L45+M45+N45)</f>
        <v>152722</v>
      </c>
    </row>
    <row r="46" spans="1:18" ht="16.5" customHeight="1">
      <c r="A46" s="2"/>
      <c r="B46" s="44" t="s">
        <v>5</v>
      </c>
      <c r="C46" s="56">
        <f t="shared" ref="C46:K46" si="20">SUM(C45*100/C51)</f>
        <v>27.801768036827312</v>
      </c>
      <c r="D46" s="46">
        <f t="shared" si="20"/>
        <v>29.343780607247798</v>
      </c>
      <c r="E46" s="46">
        <f t="shared" si="20"/>
        <v>26.77181260197343</v>
      </c>
      <c r="F46" s="46">
        <f t="shared" si="20"/>
        <v>26.324011604950989</v>
      </c>
      <c r="G46" s="46">
        <f t="shared" si="20"/>
        <v>27.71608450652521</v>
      </c>
      <c r="H46" s="57">
        <f t="shared" si="20"/>
        <v>30.223866219704853</v>
      </c>
      <c r="I46" s="46">
        <f t="shared" si="20"/>
        <v>32.945555235903335</v>
      </c>
      <c r="J46" s="46">
        <f t="shared" si="20"/>
        <v>33.252628549176301</v>
      </c>
      <c r="K46" s="46">
        <f t="shared" si="20"/>
        <v>33.769182185958385</v>
      </c>
      <c r="L46" s="57" t="e">
        <f>SUM(L45*100/L51)</f>
        <v>#DIV/0!</v>
      </c>
      <c r="M46" s="46" t="e">
        <f>SUM(M45*100/M51)</f>
        <v>#DIV/0!</v>
      </c>
      <c r="N46" s="46" t="e">
        <f>SUM(N45*100/N51)</f>
        <v>#DIV/0!</v>
      </c>
      <c r="O46" s="58">
        <f>SUM(O45*100/O51)</f>
        <v>29.793078155085066</v>
      </c>
    </row>
    <row r="47" spans="1:18" ht="16.5" customHeight="1">
      <c r="A47" s="3"/>
      <c r="B47" s="39" t="s">
        <v>28</v>
      </c>
      <c r="C47" s="52">
        <v>34673</v>
      </c>
      <c r="D47" s="70">
        <v>42545</v>
      </c>
      <c r="E47" s="41">
        <v>46554</v>
      </c>
      <c r="F47" s="41">
        <v>42165</v>
      </c>
      <c r="G47" s="82">
        <v>38448</v>
      </c>
      <c r="H47" s="41">
        <v>34792</v>
      </c>
      <c r="I47" s="41">
        <v>35272</v>
      </c>
      <c r="J47" s="41">
        <v>37595</v>
      </c>
      <c r="K47" s="41">
        <v>37916</v>
      </c>
      <c r="L47" s="59">
        <v>0</v>
      </c>
      <c r="M47" s="41">
        <v>0</v>
      </c>
      <c r="N47" s="41">
        <v>0</v>
      </c>
      <c r="O47" s="43">
        <f>SUM(C47+D47+E47+F47+G47+H47+I47+J47+K47+L47+M47+N47)</f>
        <v>349960</v>
      </c>
    </row>
    <row r="48" spans="1:18" ht="16.5" customHeight="1">
      <c r="A48" s="3"/>
      <c r="B48" s="49" t="s">
        <v>5</v>
      </c>
      <c r="C48" s="56">
        <f t="shared" ref="C48:K48" si="21">SUM(C47*100/C51)</f>
        <v>70.625738379435376</v>
      </c>
      <c r="D48" s="46">
        <f t="shared" si="21"/>
        <v>69.449885732941567</v>
      </c>
      <c r="E48" s="46">
        <f t="shared" si="21"/>
        <v>72.339367570507349</v>
      </c>
      <c r="F48" s="46">
        <f t="shared" si="21"/>
        <v>72.38502343307411</v>
      </c>
      <c r="G48" s="46">
        <f t="shared" si="21"/>
        <v>70.571391861382864</v>
      </c>
      <c r="H48" s="46">
        <f t="shared" si="21"/>
        <v>67.02885986205834</v>
      </c>
      <c r="I48" s="46">
        <f t="shared" si="21"/>
        <v>63.420598388952818</v>
      </c>
      <c r="J48" s="46">
        <f t="shared" si="21"/>
        <v>63.652371196857594</v>
      </c>
      <c r="K48" s="46">
        <f t="shared" si="21"/>
        <v>64.721847634979426</v>
      </c>
      <c r="L48" s="57" t="e">
        <f>SUM(L47*100/L51)</f>
        <v>#DIV/0!</v>
      </c>
      <c r="M48" s="46" t="e">
        <f>SUM(M47*100/M51)</f>
        <v>#DIV/0!</v>
      </c>
      <c r="N48" s="46" t="e">
        <f>SUM(N47*100/N51)</f>
        <v>#DIV/0!</v>
      </c>
      <c r="O48" s="58">
        <f>SUM(O47*100/O51)</f>
        <v>68.270358109202135</v>
      </c>
    </row>
    <row r="49" spans="1:15" ht="16.5" customHeight="1">
      <c r="A49" s="3"/>
      <c r="B49" s="60" t="s">
        <v>29</v>
      </c>
      <c r="C49" s="52">
        <v>772</v>
      </c>
      <c r="D49" s="70">
        <v>739</v>
      </c>
      <c r="E49" s="41">
        <v>572</v>
      </c>
      <c r="F49" s="41">
        <v>752</v>
      </c>
      <c r="G49" s="41">
        <v>933</v>
      </c>
      <c r="H49" s="41">
        <v>1426</v>
      </c>
      <c r="I49" s="82">
        <v>2021</v>
      </c>
      <c r="J49" s="41">
        <v>1828</v>
      </c>
      <c r="K49" s="41">
        <v>884</v>
      </c>
      <c r="L49" s="59">
        <v>0</v>
      </c>
      <c r="M49" s="41">
        <v>0</v>
      </c>
      <c r="N49" s="41">
        <v>0</v>
      </c>
      <c r="O49" s="43">
        <f>SUM(C49+D49+E49+F49+G49+H49+I49+J49+K49+L49+M49+N49)</f>
        <v>9927</v>
      </c>
    </row>
    <row r="50" spans="1:15" ht="16.5" customHeight="1">
      <c r="A50" s="3"/>
      <c r="B50" s="53" t="s">
        <v>34</v>
      </c>
      <c r="C50" s="56">
        <f t="shared" ref="C50:K50" si="22">SUM(C49*100/C51)</f>
        <v>1.5724935837373202</v>
      </c>
      <c r="D50" s="46">
        <f t="shared" si="22"/>
        <v>1.2063336598106431</v>
      </c>
      <c r="E50" s="46">
        <f t="shared" si="22"/>
        <v>0.88881982751922928</v>
      </c>
      <c r="F50" s="46">
        <f t="shared" si="22"/>
        <v>1.2909649619749017</v>
      </c>
      <c r="G50" s="46">
        <f t="shared" si="22"/>
        <v>1.7125236320919219</v>
      </c>
      <c r="H50" s="46">
        <f t="shared" si="22"/>
        <v>2.7472739182368127</v>
      </c>
      <c r="I50" s="46">
        <f t="shared" si="22"/>
        <v>3.6338463751438437</v>
      </c>
      <c r="J50" s="46">
        <f t="shared" si="22"/>
        <v>3.0950002539661039</v>
      </c>
      <c r="K50" s="46">
        <f t="shared" si="22"/>
        <v>1.5089701790621852</v>
      </c>
      <c r="L50" s="57" t="e">
        <f>SUM(L49*100/L51)</f>
        <v>#DIV/0!</v>
      </c>
      <c r="M50" s="46" t="e">
        <f>SUM(M49*100/M51)</f>
        <v>#DIV/0!</v>
      </c>
      <c r="N50" s="46" t="e">
        <f>SUM(N49*100/N51)</f>
        <v>#DIV/0!</v>
      </c>
      <c r="O50" s="58">
        <f>SUM(O49*100/O51)</f>
        <v>1.9365637357127947</v>
      </c>
    </row>
    <row r="51" spans="1:15" ht="16.5" customHeight="1" thickBot="1">
      <c r="A51" s="2"/>
      <c r="B51" s="4" t="s">
        <v>4</v>
      </c>
      <c r="C51" s="34">
        <f>SUM(C45+C47+C49)</f>
        <v>49094</v>
      </c>
      <c r="D51" s="6">
        <f t="shared" ref="D51:N51" si="23">D45+D47+D49</f>
        <v>61260</v>
      </c>
      <c r="E51" s="6">
        <f t="shared" si="23"/>
        <v>64355</v>
      </c>
      <c r="F51" s="6">
        <f t="shared" si="23"/>
        <v>58251</v>
      </c>
      <c r="G51" s="6">
        <f t="shared" si="23"/>
        <v>54481</v>
      </c>
      <c r="H51" s="6">
        <f t="shared" si="23"/>
        <v>51906</v>
      </c>
      <c r="I51" s="6">
        <f t="shared" si="23"/>
        <v>55616</v>
      </c>
      <c r="J51" s="6">
        <f t="shared" si="23"/>
        <v>59063</v>
      </c>
      <c r="K51" s="6">
        <f t="shared" si="23"/>
        <v>58583</v>
      </c>
      <c r="L51" s="35">
        <f t="shared" si="23"/>
        <v>0</v>
      </c>
      <c r="M51" s="6">
        <f t="shared" si="23"/>
        <v>0</v>
      </c>
      <c r="N51" s="6">
        <f t="shared" si="23"/>
        <v>0</v>
      </c>
      <c r="O51" s="7">
        <f>O45+O47+O49</f>
        <v>512609</v>
      </c>
    </row>
    <row r="52" spans="1:15" ht="16.5" customHeight="1" thickBot="1">
      <c r="A52" s="95" t="s">
        <v>35</v>
      </c>
      <c r="B52" s="96"/>
      <c r="C52" s="36">
        <f t="shared" ref="C52:O52" si="24">SUM(C44+C51)</f>
        <v>96348</v>
      </c>
      <c r="D52" s="37">
        <f t="shared" si="24"/>
        <v>98146</v>
      </c>
      <c r="E52" s="37">
        <f t="shared" si="24"/>
        <v>110343</v>
      </c>
      <c r="F52" s="37">
        <f t="shared" si="24"/>
        <v>108980</v>
      </c>
      <c r="G52" s="37">
        <f t="shared" si="24"/>
        <v>104573</v>
      </c>
      <c r="H52" s="37">
        <f t="shared" si="24"/>
        <v>91130</v>
      </c>
      <c r="I52" s="37">
        <f t="shared" si="24"/>
        <v>92693</v>
      </c>
      <c r="J52" s="37">
        <f t="shared" si="24"/>
        <v>103584</v>
      </c>
      <c r="K52" s="37">
        <f t="shared" si="24"/>
        <v>106408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8">
        <f t="shared" si="24"/>
        <v>912205</v>
      </c>
    </row>
    <row r="53" spans="1:15" ht="12.75" customHeight="1">
      <c r="A53" s="16"/>
    </row>
    <row r="54" spans="1:15" ht="14.25" customHeight="1">
      <c r="A54" s="8" t="s">
        <v>22</v>
      </c>
      <c r="F54" s="81"/>
      <c r="M54" s="76"/>
    </row>
    <row r="55" spans="1:15" ht="14.25" customHeight="1">
      <c r="A55" s="1" t="s">
        <v>36</v>
      </c>
      <c r="B55" s="1" t="s">
        <v>49</v>
      </c>
    </row>
    <row r="56" spans="1:15" ht="14.25" customHeight="1">
      <c r="A56" s="1" t="s">
        <v>37</v>
      </c>
      <c r="B56" s="1" t="s">
        <v>38</v>
      </c>
    </row>
    <row r="57" spans="1:15" ht="14.25" customHeight="1">
      <c r="A57" s="1" t="s">
        <v>39</v>
      </c>
      <c r="B57" s="1" t="s">
        <v>40</v>
      </c>
    </row>
    <row r="58" spans="1:15" ht="14.25" customHeight="1">
      <c r="A58" s="1" t="s">
        <v>41</v>
      </c>
      <c r="B58" s="1" t="s">
        <v>42</v>
      </c>
    </row>
    <row r="59" spans="1:15" ht="14.25" customHeight="1">
      <c r="A59" s="1" t="s">
        <v>43</v>
      </c>
      <c r="B59" s="1" t="s">
        <v>44</v>
      </c>
    </row>
    <row r="60" spans="1:15" ht="14.25" customHeight="1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</vt:lpstr>
      <vt:lpstr>Sheet1</vt:lpstr>
    </vt:vector>
  </TitlesOfParts>
  <Company>NYK DISTRIBUTION SERVICE (THAILAND)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2019-11-26T08:36:54Z</cp:lastPrinted>
  <dcterms:created xsi:type="dcterms:W3CDTF">1998-10-28T21:43:10Z</dcterms:created>
  <dcterms:modified xsi:type="dcterms:W3CDTF">2020-10-28T07:03:02Z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