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30" windowHeight="5970" activeTab="0"/>
  </bookViews>
  <sheets>
    <sheet name="SONGKHLA PORT (new 1)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<sst xmlns="http://schemas.openxmlformats.org/spreadsheetml/2006/main" count="24" uniqueCount="22">
  <si>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MONTH </t>
  </si>
  <si>
    <t xml:space="preserve">TOTAL </t>
  </si>
  <si>
    <t>LADEN</t>
  </si>
  <si>
    <t>EMPTY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</si>
  <si>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</si>
  <si>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</si>
  <si>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</si>
  <si>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</si>
  <si>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</si>
  <si>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</si>
  <si>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</si>
  <si>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</si>
  <si>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</si>
  <si>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</si>
  <si>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</si>
  <si>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</si>
  <si>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</si>
  <si>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OUTBOUND</t>
  </si>
  <si>
    <t xml:space="preserve">                             INBOUND</t>
  </si>
  <si>
    <t>Remark : ข้อมูลนี้จัดทำโดย BSAA</t>
  </si>
  <si>
    <t>Source :- Ctic</t>
  </si>
  <si>
    <t xml:space="preserve">                             CONTAINER INBOUND AND OUTBOUND OF SONGKHLA PORT 2020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</si>
</sst>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#,##0;[Red]#,##0"/>
    <numFmt numFmtId="181" formatCode="#,##0_ ;[Red]\-#,##0\ "/>
    <numFmt numFmtId="182" formatCode="#,##0_ ;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4"/>
      <name val="Cordia New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color indexed="12"/>
      <name val="Cordia New"/>
      <family val="0"/>
    </font>
    <font>
      <sz val="12"/>
      <color indexed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1" fontId="1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1" fontId="1" fillId="33" borderId="13" xfId="0" applyNumberFormat="1" applyFont="1" applyFill="1" applyBorder="1" applyAlignment="1">
      <alignment horizontal="center"/>
    </xf>
    <xf numFmtId="41" fontId="6" fillId="33" borderId="13" xfId="0" applyNumberFormat="1" applyFont="1" applyFill="1" applyBorder="1" applyAlignment="1">
      <alignment horizontal="left"/>
    </xf>
    <xf numFmtId="41" fontId="1" fillId="33" borderId="1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6" borderId="0" xfId="0" applyFont="1" applyFill="1" applyBorder="1" applyAlignment="1">
      <alignment/>
    </xf>
    <xf numFmtId="0" fontId="43" fillId="6" borderId="0" xfId="0" applyFont="1" applyFill="1" applyBorder="1" applyAlignment="1">
      <alignment/>
    </xf>
    <xf numFmtId="0" fontId="5" fillId="17" borderId="14" xfId="0" applyFont="1" applyFill="1" applyBorder="1" applyAlignment="1">
      <alignment/>
    </xf>
    <xf numFmtId="0" fontId="5" fillId="17" borderId="13" xfId="0" applyFont="1" applyFill="1" applyBorder="1" applyAlignment="1">
      <alignment/>
    </xf>
    <xf numFmtId="0" fontId="5" fillId="17" borderId="15" xfId="0" applyFont="1" applyFill="1" applyBorder="1" applyAlignment="1">
      <alignment/>
    </xf>
    <xf numFmtId="0" fontId="5" fillId="17" borderId="11" xfId="0" applyFont="1" applyFill="1" applyBorder="1" applyAlignment="1">
      <alignment/>
    </xf>
    <xf numFmtId="0" fontId="5" fillId="5" borderId="16" xfId="0" applyFont="1" applyFill="1" applyBorder="1" applyAlignment="1">
      <alignment horizontal="center"/>
    </xf>
    <xf numFmtId="41" fontId="1" fillId="5" borderId="13" xfId="0" applyNumberFormat="1" applyFont="1" applyFill="1" applyBorder="1" applyAlignment="1">
      <alignment horizontal="center"/>
    </xf>
    <xf numFmtId="41" fontId="1" fillId="5" borderId="11" xfId="0" applyNumberFormat="1" applyFont="1" applyFill="1" applyBorder="1" applyAlignment="1">
      <alignment horizontal="right"/>
    </xf>
    <xf numFmtId="0" fontId="2" fillId="5" borderId="17" xfId="0" applyFont="1" applyFill="1" applyBorder="1" applyAlignment="1">
      <alignment horizontal="center"/>
    </xf>
    <xf numFmtId="41" fontId="6" fillId="17" borderId="14" xfId="0" applyNumberFormat="1" applyFont="1" applyFill="1" applyBorder="1" applyAlignment="1">
      <alignment horizontal="right"/>
    </xf>
    <xf numFmtId="41" fontId="6" fillId="17" borderId="13" xfId="0" applyNumberFormat="1" applyFont="1" applyFill="1" applyBorder="1" applyAlignment="1">
      <alignment horizontal="center"/>
    </xf>
    <xf numFmtId="41" fontId="6" fillId="17" borderId="15" xfId="0" applyNumberFormat="1" applyFont="1" applyFill="1" applyBorder="1" applyAlignment="1">
      <alignment horizontal="center"/>
    </xf>
    <xf numFmtId="41" fontId="6" fillId="17" borderId="11" xfId="0" applyNumberFormat="1" applyFont="1" applyFill="1" applyBorder="1" applyAlignment="1">
      <alignment horizontal="right"/>
    </xf>
    <xf numFmtId="9" fontId="0" fillId="0" borderId="0" xfId="57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17" borderId="20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5" zoomScaleNormal="75" zoomScalePageLayoutView="0" workbookViewId="0" topLeftCell="A1">
      <selection activeCell="E14" sqref="E14"/>
    </sheetView>
  </sheetViews>
  <sheetFormatPr defaultColWidth="9.140625" defaultRowHeight="21.75"/>
  <cols>
    <col min="1" max="1" width="26.140625" style="0" customWidth="1"/>
    <col min="2" max="2" width="21.8515625" style="0" customWidth="1"/>
    <col min="3" max="3" width="21.421875" style="0" customWidth="1"/>
    <col min="4" max="4" width="21.28125" style="0" customWidth="1"/>
    <col min="5" max="5" width="20.57421875" style="0" customWidth="1"/>
    <col min="6" max="6" width="22.8515625" style="0" customWidth="1"/>
  </cols>
  <sheetData>
    <row r="1" spans="1:6" ht="21.75">
      <c r="A1" s="11" t="s">
        <v>21</v>
      </c>
      <c r="B1" s="3"/>
      <c r="C1" s="4"/>
      <c r="D1" s="4"/>
      <c r="E1" s="4"/>
      <c r="F1" s="2"/>
    </row>
    <row r="2" spans="1:6" ht="22.5" thickBot="1">
      <c r="A2" s="2"/>
      <c r="B2" s="2"/>
      <c r="C2" s="2"/>
      <c r="D2" s="2"/>
      <c r="E2" s="2"/>
      <c r="F2" s="2"/>
    </row>
    <row r="3" spans="1:6" ht="22.5" thickBot="1">
      <c r="A3" s="34" t="s">
        <v>0</v>
      </c>
      <c r="B3" s="30" t="s">
        <v>18</v>
      </c>
      <c r="C3" s="31"/>
      <c r="D3" s="32" t="s">
        <v>17</v>
      </c>
      <c r="E3" s="33"/>
      <c r="F3" s="34" t="s">
        <v>1</v>
      </c>
    </row>
    <row r="4" spans="1:6" ht="22.5" thickBot="1">
      <c r="A4" s="35"/>
      <c r="B4" s="5" t="s">
        <v>2</v>
      </c>
      <c r="C4" s="18" t="s">
        <v>3</v>
      </c>
      <c r="D4" s="7" t="s">
        <v>2</v>
      </c>
      <c r="E4" s="21" t="s">
        <v>3</v>
      </c>
      <c r="F4" s="35"/>
    </row>
    <row r="5" spans="1:7" ht="21.75">
      <c r="A5" s="14" t="s">
        <v>4</v>
      </c>
      <c r="B5" s="9">
        <f>(997*2)+861</f>
        <v>2855</v>
      </c>
      <c r="C5" s="19">
        <f>(868*2)+1147</f>
        <v>2883</v>
      </c>
      <c r="D5" s="8">
        <f>(1430*2)+1800</f>
        <v>4660</v>
      </c>
      <c r="E5" s="19">
        <f>(322*2)+23</f>
        <v>667</v>
      </c>
      <c r="F5" s="22">
        <f aca="true" t="shared" si="0" ref="F5:F15">SUM(B5:E5)</f>
        <v>11065</v>
      </c>
      <c r="G5" s="26"/>
    </row>
    <row r="6" spans="1:7" ht="21.75">
      <c r="A6" s="15" t="s">
        <v>5</v>
      </c>
      <c r="B6" s="9">
        <f>(825*2)+824</f>
        <v>2474</v>
      </c>
      <c r="C6" s="19">
        <f>(1346*2)+1991</f>
        <v>4683</v>
      </c>
      <c r="D6" s="8">
        <f>(2029*2)+2753</f>
        <v>6811</v>
      </c>
      <c r="E6" s="19">
        <f>(204*2)+51</f>
        <v>459</v>
      </c>
      <c r="F6" s="23">
        <f t="shared" si="0"/>
        <v>14427</v>
      </c>
      <c r="G6" s="26"/>
    </row>
    <row r="7" spans="1:7" ht="21.75">
      <c r="A7" s="15" t="s">
        <v>6</v>
      </c>
      <c r="B7" s="9">
        <f>(858*2)+880</f>
        <v>2596</v>
      </c>
      <c r="C7" s="19">
        <f>(1608*2)+1820</f>
        <v>5036</v>
      </c>
      <c r="D7" s="8">
        <f>(2102*2)+2552</f>
        <v>6756</v>
      </c>
      <c r="E7" s="19">
        <f>(166*2)+4</f>
        <v>336</v>
      </c>
      <c r="F7" s="23">
        <f t="shared" si="0"/>
        <v>14724</v>
      </c>
      <c r="G7" s="26"/>
    </row>
    <row r="8" spans="1:7" ht="21.75">
      <c r="A8" s="15" t="s">
        <v>7</v>
      </c>
      <c r="B8" s="9">
        <f>(906*2)+863</f>
        <v>2675</v>
      </c>
      <c r="C8" s="19">
        <f>(2252*2)+2112</f>
        <v>6616</v>
      </c>
      <c r="D8" s="8">
        <f>(2420*2)+2567</f>
        <v>7407</v>
      </c>
      <c r="E8" s="19">
        <f>(328*2)+12</f>
        <v>668</v>
      </c>
      <c r="F8" s="23">
        <f t="shared" si="0"/>
        <v>17366</v>
      </c>
      <c r="G8" s="26"/>
    </row>
    <row r="9" spans="1:7" ht="21.75">
      <c r="A9" s="15" t="s">
        <v>8</v>
      </c>
      <c r="B9" s="9">
        <f>(1181*2)+1101</f>
        <v>3463</v>
      </c>
      <c r="C9" s="19">
        <f>(2898*2)+1433</f>
        <v>7229</v>
      </c>
      <c r="D9" s="8">
        <f>(3540*2)+2999</f>
        <v>10079</v>
      </c>
      <c r="E9" s="19">
        <f>(327*2)+6</f>
        <v>660</v>
      </c>
      <c r="F9" s="23">
        <f>SUM(B9:E9)</f>
        <v>21431</v>
      </c>
      <c r="G9" s="26"/>
    </row>
    <row r="10" spans="1:7" ht="21.75">
      <c r="A10" s="15" t="s">
        <v>9</v>
      </c>
      <c r="B10" s="9">
        <v>2703</v>
      </c>
      <c r="C10" s="19">
        <v>5426</v>
      </c>
      <c r="D10" s="8">
        <v>7297</v>
      </c>
      <c r="E10" s="19">
        <v>611</v>
      </c>
      <c r="F10" s="23">
        <f t="shared" si="0"/>
        <v>16037</v>
      </c>
      <c r="G10" s="26"/>
    </row>
    <row r="11" spans="1:7" ht="21.75">
      <c r="A11" s="15" t="s">
        <v>10</v>
      </c>
      <c r="B11" s="9">
        <v>2919</v>
      </c>
      <c r="C11" s="19">
        <v>3072</v>
      </c>
      <c r="D11" s="8">
        <v>6174</v>
      </c>
      <c r="E11" s="19">
        <v>333</v>
      </c>
      <c r="F11" s="23">
        <f t="shared" si="0"/>
        <v>12498</v>
      </c>
      <c r="G11" s="26"/>
    </row>
    <row r="12" spans="1:7" ht="21.75">
      <c r="A12" s="15" t="s">
        <v>11</v>
      </c>
      <c r="B12" s="9">
        <v>2980</v>
      </c>
      <c r="C12" s="19">
        <v>5019</v>
      </c>
      <c r="D12" s="8">
        <v>7411</v>
      </c>
      <c r="E12" s="19">
        <v>706</v>
      </c>
      <c r="F12" s="23">
        <f t="shared" si="0"/>
        <v>16116</v>
      </c>
      <c r="G12" s="26"/>
    </row>
    <row r="13" spans="1:7" ht="21.75">
      <c r="A13" s="15" t="s">
        <v>12</v>
      </c>
      <c r="B13" s="9">
        <v>3275</v>
      </c>
      <c r="C13" s="19">
        <v>4944</v>
      </c>
      <c r="D13" s="8">
        <v>7542</v>
      </c>
      <c r="E13" s="19">
        <v>512</v>
      </c>
      <c r="F13" s="23">
        <f t="shared" si="0"/>
        <v>16273</v>
      </c>
      <c r="G13" s="26"/>
    </row>
    <row r="14" spans="1:7" ht="21.75">
      <c r="A14" s="15" t="s">
        <v>13</v>
      </c>
      <c r="B14" s="9">
        <v>2717</v>
      </c>
      <c r="C14" s="19">
        <v>5828</v>
      </c>
      <c r="D14" s="8">
        <v>7701</v>
      </c>
      <c r="E14" s="19">
        <v>903</v>
      </c>
      <c r="F14" s="23">
        <f t="shared" si="0"/>
        <v>17149</v>
      </c>
      <c r="G14" s="26"/>
    </row>
    <row r="15" spans="1:7" ht="21.75">
      <c r="A15" s="15" t="s">
        <v>14</v>
      </c>
      <c r="B15" s="9"/>
      <c r="C15" s="19"/>
      <c r="D15" s="8"/>
      <c r="E15" s="19"/>
      <c r="F15" s="23">
        <f t="shared" si="0"/>
        <v>0</v>
      </c>
      <c r="G15" s="1"/>
    </row>
    <row r="16" spans="1:7" ht="22.5" thickBot="1">
      <c r="A16" s="16" t="s">
        <v>15</v>
      </c>
      <c r="B16" s="9"/>
      <c r="C16" s="19"/>
      <c r="D16" s="8"/>
      <c r="E16" s="19"/>
      <c r="F16" s="24">
        <f>SUM(B16:E16)</f>
        <v>0</v>
      </c>
      <c r="G16" s="1"/>
    </row>
    <row r="17" spans="1:7" ht="22.5" thickBot="1">
      <c r="A17" s="17" t="s">
        <v>16</v>
      </c>
      <c r="B17" s="10">
        <f>SUM(B5:B16)</f>
        <v>28657</v>
      </c>
      <c r="C17" s="20">
        <f>SUM(C5:C16)</f>
        <v>50736</v>
      </c>
      <c r="D17" s="6">
        <f>SUM(D5:D16)</f>
        <v>71838</v>
      </c>
      <c r="E17" s="20">
        <f>SUM(E5:E16)</f>
        <v>5855</v>
      </c>
      <c r="F17" s="25">
        <f>SUM(F5:F16)</f>
        <v>157086</v>
      </c>
      <c r="G17" s="26"/>
    </row>
    <row r="19" ht="21.75">
      <c r="A19" s="13" t="s">
        <v>19</v>
      </c>
    </row>
    <row r="20" ht="21.75">
      <c r="A20" s="12" t="s">
        <v>20</v>
      </c>
    </row>
    <row r="21" spans="2:6" ht="21.75">
      <c r="B21" s="29"/>
      <c r="C21" s="29"/>
      <c r="D21" s="29"/>
      <c r="E21" s="29"/>
      <c r="F21" s="29"/>
    </row>
    <row r="22" spans="2:6" ht="21.75">
      <c r="B22" s="27"/>
      <c r="C22" s="27"/>
      <c r="D22" s="27"/>
      <c r="E22" s="26"/>
      <c r="F22" s="26"/>
    </row>
    <row r="23" spans="2:6" ht="21.75">
      <c r="B23" s="27"/>
      <c r="C23" s="27"/>
      <c r="D23" s="27"/>
      <c r="E23" s="26"/>
      <c r="F23" s="26"/>
    </row>
    <row r="24" spans="2:6" ht="21.75">
      <c r="B24" s="27"/>
      <c r="C24" s="27"/>
      <c r="D24" s="27"/>
      <c r="E24" s="26"/>
      <c r="F24" s="26"/>
    </row>
    <row r="25" spans="2:6" ht="21.75">
      <c r="B25" s="27"/>
      <c r="C25" s="27"/>
      <c r="D25" s="27"/>
      <c r="E25" s="26"/>
      <c r="F25" s="26"/>
    </row>
    <row r="26" spans="2:6" ht="21.75">
      <c r="B26" s="27"/>
      <c r="C26" s="27"/>
      <c r="D26" s="27"/>
      <c r="E26" s="26"/>
      <c r="F26" s="26"/>
    </row>
    <row r="27" spans="2:6" ht="21.75">
      <c r="B27" s="27"/>
      <c r="C27" s="27"/>
      <c r="D27" s="27"/>
      <c r="E27" s="26"/>
      <c r="F27" s="26"/>
    </row>
    <row r="28" spans="2:6" ht="21.75">
      <c r="B28" s="27"/>
      <c r="C28" s="27"/>
      <c r="D28" s="27"/>
      <c r="E28" s="26"/>
      <c r="F28" s="26"/>
    </row>
    <row r="29" spans="2:6" ht="21.75">
      <c r="B29" s="27"/>
      <c r="C29" s="27"/>
      <c r="D29" s="27"/>
      <c r="E29" s="26"/>
      <c r="F29" s="26"/>
    </row>
    <row r="30" spans="2:6" ht="21.75">
      <c r="B30" s="27"/>
      <c r="C30" s="27"/>
      <c r="D30" s="27"/>
      <c r="E30" s="26"/>
      <c r="F30" s="26"/>
    </row>
    <row r="31" spans="2:6" ht="21.75">
      <c r="B31" s="27"/>
      <c r="C31" s="27"/>
      <c r="D31" s="27"/>
      <c r="E31" s="26"/>
      <c r="F31" s="26"/>
    </row>
    <row r="32" spans="2:6" ht="21.75">
      <c r="B32" s="28"/>
      <c r="C32" s="28"/>
      <c r="D32" s="27"/>
      <c r="E32" s="26"/>
      <c r="F32" s="26"/>
    </row>
  </sheetData>
  <sheetProtection/>
  <mergeCells count="4">
    <mergeCell ref="B3:C3"/>
    <mergeCell ref="D3:E3"/>
    <mergeCell ref="A3:A4"/>
    <mergeCell ref="F3:F4"/>
  </mergeCells>
  <printOptions/>
  <pageMargins left="0.75" right="0.75" top="1" bottom="1" header="0.5" footer="0.5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User</cp:lastModifiedBy>
  <cp:lastPrinted>2016-06-24T09:16:36Z</cp:lastPrinted>
  <dcterms:created xsi:type="dcterms:W3CDTF">2006-04-27T08:33:02Z</dcterms:created>
  <dcterms:modified xsi:type="dcterms:W3CDTF">2020-11-26T06:20:52Z</dcterms:modified>
  <cp:category/>
  <cp:version/>
  <cp:contentType/>
  <cp:contentStatus/>
</cp:coreProperties>
</file>