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<sst xmlns="http://schemas.openxmlformats.org/spreadsheetml/2006/main" count="82" uniqueCount="30">
  <si>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</si>
  <si>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</si>
  <si>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</si>
  <si>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</si>
  <si>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</si>
  <si>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</si>
  <si>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</si>
  <si>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</si>
  <si>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</si>
  <si>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</si>
  <si>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</si>
  <si>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</si>
  <si>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</si>
  <si>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</si>
  <si>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</si>
  <si>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</si>
  <si>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</si>
  <si>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</si>
  <si>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</si>
  <si>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</si>
  <si>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</si>
  <si>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</si>
  <si>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</si>
  <si>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</si>
  <si>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</si>
  <si>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</si>
  <si>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</si>
  <si>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</si>
  <si>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Container Throughput at The Private Wharves - 2017</t>
  </si>
  <si>
    <t>***ข้อมูลนี้เป็นลิขสิทธิ์ของ BSAA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</si>
</sst>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7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Verdana"/>
      <family val="2"/>
    </font>
    <font>
      <sz val="7"/>
      <color indexed="48"/>
      <name val="Verdana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7"/>
      <color rgb="FFFF0000"/>
      <name val="Verdana"/>
      <family val="2"/>
    </font>
    <font>
      <sz val="7"/>
      <color rgb="FF3333FF"/>
      <name val="Verdana"/>
      <family val="2"/>
    </font>
    <font>
      <sz val="14"/>
      <color rgb="FFFF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10" fillId="35" borderId="0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41" fontId="7" fillId="11" borderId="11" xfId="0" applyNumberFormat="1" applyFont="1" applyFill="1" applyBorder="1" applyAlignment="1">
      <alignment horizontal="center"/>
    </xf>
    <xf numFmtId="41" fontId="7" fillId="11" borderId="0" xfId="0" applyNumberFormat="1" applyFont="1" applyFill="1" applyBorder="1" applyAlignment="1">
      <alignment horizontal="center"/>
    </xf>
    <xf numFmtId="41" fontId="10" fillId="11" borderId="10" xfId="0" applyNumberFormat="1" applyFont="1" applyFill="1" applyBorder="1" applyAlignment="1">
      <alignment horizontal="center"/>
    </xf>
    <xf numFmtId="41" fontId="10" fillId="11" borderId="0" xfId="0" applyNumberFormat="1" applyFont="1" applyFill="1" applyBorder="1" applyAlignment="1">
      <alignment horizontal="center"/>
    </xf>
    <xf numFmtId="41" fontId="10" fillId="11" borderId="11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/>
    </xf>
    <xf numFmtId="0" fontId="13" fillId="5" borderId="18" xfId="0" applyFont="1" applyFill="1" applyBorder="1" applyAlignment="1">
      <alignment/>
    </xf>
    <xf numFmtId="41" fontId="53" fillId="35" borderId="11" xfId="0" applyNumberFormat="1" applyFont="1" applyFill="1" applyBorder="1" applyAlignment="1">
      <alignment horizontal="center"/>
    </xf>
    <xf numFmtId="41" fontId="53" fillId="11" borderId="11" xfId="0" applyNumberFormat="1" applyFont="1" applyFill="1" applyBorder="1" applyAlignment="1">
      <alignment horizontal="center"/>
    </xf>
    <xf numFmtId="41" fontId="54" fillId="35" borderId="11" xfId="0" applyNumberFormat="1" applyFont="1" applyFill="1" applyBorder="1" applyAlignment="1">
      <alignment horizontal="center"/>
    </xf>
    <xf numFmtId="41" fontId="54" fillId="11" borderId="11" xfId="0" applyNumberFormat="1" applyFont="1" applyFill="1" applyBorder="1" applyAlignment="1">
      <alignment horizontal="center"/>
    </xf>
    <xf numFmtId="41" fontId="55" fillId="11" borderId="1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Q5">
      <selection activeCell="T19" sqref="T19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37" width="8.00390625" style="0" customWidth="1"/>
    <col min="38" max="38" width="9.57421875" style="0" customWidth="1"/>
    <col min="39" max="39" width="8.0039062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51" t="s">
        <v>29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9" t="s">
        <v>1</v>
      </c>
      <c r="B5" s="57" t="s">
        <v>20</v>
      </c>
      <c r="C5" s="62"/>
      <c r="D5" s="62"/>
      <c r="E5" s="63"/>
      <c r="F5" s="63"/>
      <c r="G5" s="64"/>
      <c r="H5" s="55" t="s">
        <v>2</v>
      </c>
      <c r="I5" s="56"/>
      <c r="J5" s="56"/>
      <c r="K5" s="56"/>
      <c r="L5" s="56"/>
      <c r="M5" s="57"/>
      <c r="N5" s="55" t="s">
        <v>19</v>
      </c>
      <c r="O5" s="56"/>
      <c r="P5" s="56"/>
      <c r="Q5" s="56"/>
      <c r="R5" s="56"/>
      <c r="S5" s="57"/>
      <c r="T5" s="55" t="s">
        <v>22</v>
      </c>
      <c r="U5" s="56"/>
      <c r="V5" s="56"/>
      <c r="W5" s="56"/>
      <c r="X5" s="56"/>
      <c r="Y5" s="57"/>
      <c r="Z5" s="55" t="s">
        <v>26</v>
      </c>
      <c r="AA5" s="56"/>
      <c r="AB5" s="56"/>
      <c r="AC5" s="56"/>
      <c r="AD5" s="56"/>
      <c r="AE5" s="57"/>
      <c r="AF5" s="55" t="s">
        <v>27</v>
      </c>
      <c r="AG5" s="56"/>
      <c r="AH5" s="56"/>
      <c r="AI5" s="56"/>
      <c r="AJ5" s="56"/>
      <c r="AK5" s="57"/>
      <c r="AL5" s="42"/>
      <c r="AM5" s="43"/>
      <c r="AN5" s="43"/>
      <c r="AO5" s="44" t="s">
        <v>3</v>
      </c>
      <c r="AP5" s="44"/>
      <c r="AQ5" s="45"/>
      <c r="AS5"/>
      <c r="AT5"/>
      <c r="AU5"/>
    </row>
    <row r="6" spans="1:43" ht="21.75">
      <c r="A6" s="60" t="s">
        <v>1</v>
      </c>
      <c r="B6" s="65" t="s">
        <v>4</v>
      </c>
      <c r="C6" s="66"/>
      <c r="D6" s="67"/>
      <c r="E6" s="33"/>
      <c r="F6" s="34" t="s">
        <v>21</v>
      </c>
      <c r="G6" s="35"/>
      <c r="H6" s="65" t="s">
        <v>4</v>
      </c>
      <c r="I6" s="66"/>
      <c r="J6" s="67"/>
      <c r="K6" s="33"/>
      <c r="L6" s="34" t="s">
        <v>21</v>
      </c>
      <c r="M6" s="35"/>
      <c r="N6" s="65" t="s">
        <v>4</v>
      </c>
      <c r="O6" s="66"/>
      <c r="P6" s="67"/>
      <c r="Q6" s="33"/>
      <c r="R6" s="34" t="s">
        <v>21</v>
      </c>
      <c r="S6" s="35"/>
      <c r="T6" s="65" t="s">
        <v>4</v>
      </c>
      <c r="U6" s="66"/>
      <c r="V6" s="67"/>
      <c r="W6" s="33"/>
      <c r="X6" s="34" t="s">
        <v>21</v>
      </c>
      <c r="Y6" s="35"/>
      <c r="Z6" s="52" t="s">
        <v>4</v>
      </c>
      <c r="AA6" s="53"/>
      <c r="AB6" s="54"/>
      <c r="AC6" s="33"/>
      <c r="AD6" s="34" t="s">
        <v>21</v>
      </c>
      <c r="AE6" s="35"/>
      <c r="AF6" s="52" t="s">
        <v>4</v>
      </c>
      <c r="AG6" s="53"/>
      <c r="AH6" s="54"/>
      <c r="AI6" s="33"/>
      <c r="AJ6" s="34" t="s">
        <v>21</v>
      </c>
      <c r="AK6" s="35"/>
      <c r="AL6" s="21"/>
      <c r="AM6" s="22" t="s">
        <v>23</v>
      </c>
      <c r="AN6" s="23"/>
      <c r="AO6" s="68" t="s">
        <v>24</v>
      </c>
      <c r="AP6" s="69"/>
      <c r="AQ6" s="70"/>
    </row>
    <row r="7" spans="1:43" ht="21.75">
      <c r="A7" s="61"/>
      <c r="B7" s="27" t="s">
        <v>25</v>
      </c>
      <c r="C7" s="27" t="s">
        <v>5</v>
      </c>
      <c r="D7" s="27" t="s">
        <v>18</v>
      </c>
      <c r="E7" s="36" t="s">
        <v>25</v>
      </c>
      <c r="F7" s="36" t="s">
        <v>5</v>
      </c>
      <c r="G7" s="36" t="s">
        <v>18</v>
      </c>
      <c r="H7" s="27" t="s">
        <v>25</v>
      </c>
      <c r="I7" s="27" t="s">
        <v>5</v>
      </c>
      <c r="J7" s="27" t="s">
        <v>18</v>
      </c>
      <c r="K7" s="36" t="s">
        <v>25</v>
      </c>
      <c r="L7" s="36" t="s">
        <v>5</v>
      </c>
      <c r="M7" s="36" t="s">
        <v>18</v>
      </c>
      <c r="N7" s="27" t="s">
        <v>25</v>
      </c>
      <c r="O7" s="27" t="s">
        <v>5</v>
      </c>
      <c r="P7" s="27" t="s">
        <v>18</v>
      </c>
      <c r="Q7" s="36" t="s">
        <v>25</v>
      </c>
      <c r="R7" s="36" t="s">
        <v>5</v>
      </c>
      <c r="S7" s="36" t="s">
        <v>18</v>
      </c>
      <c r="T7" s="27" t="s">
        <v>25</v>
      </c>
      <c r="U7" s="27" t="s">
        <v>5</v>
      </c>
      <c r="V7" s="27" t="s">
        <v>18</v>
      </c>
      <c r="W7" s="36" t="s">
        <v>25</v>
      </c>
      <c r="X7" s="36" t="s">
        <v>5</v>
      </c>
      <c r="Y7" s="36" t="s">
        <v>18</v>
      </c>
      <c r="Z7" s="27" t="s">
        <v>25</v>
      </c>
      <c r="AA7" s="27" t="s">
        <v>5</v>
      </c>
      <c r="AB7" s="27" t="s">
        <v>18</v>
      </c>
      <c r="AC7" s="36" t="s">
        <v>25</v>
      </c>
      <c r="AD7" s="36" t="s">
        <v>5</v>
      </c>
      <c r="AE7" s="36" t="s">
        <v>18</v>
      </c>
      <c r="AF7" s="27" t="s">
        <v>25</v>
      </c>
      <c r="AG7" s="27" t="s">
        <v>5</v>
      </c>
      <c r="AH7" s="27" t="s">
        <v>18</v>
      </c>
      <c r="AI7" s="36" t="s">
        <v>25</v>
      </c>
      <c r="AJ7" s="36" t="s">
        <v>5</v>
      </c>
      <c r="AK7" s="36" t="s">
        <v>18</v>
      </c>
      <c r="AL7" s="17" t="s">
        <v>25</v>
      </c>
      <c r="AM7" s="17" t="s">
        <v>5</v>
      </c>
      <c r="AN7" s="17" t="s">
        <v>18</v>
      </c>
      <c r="AO7" s="36" t="s">
        <v>25</v>
      </c>
      <c r="AP7" s="36" t="s">
        <v>5</v>
      </c>
      <c r="AQ7" s="36" t="s">
        <v>18</v>
      </c>
    </row>
    <row r="8" spans="1:43" ht="21.75">
      <c r="A8" s="24" t="s">
        <v>6</v>
      </c>
      <c r="B8" s="28">
        <v>5010</v>
      </c>
      <c r="C8" s="29">
        <v>70</v>
      </c>
      <c r="D8" s="28">
        <f>SUM(B8:C8)</f>
        <v>5080</v>
      </c>
      <c r="E8" s="37">
        <v>1040</v>
      </c>
      <c r="F8" s="38">
        <v>0</v>
      </c>
      <c r="G8" s="37">
        <f aca="true" t="shared" si="0" ref="G8:G19">SUM(E8:F8)</f>
        <v>1040</v>
      </c>
      <c r="H8" s="28">
        <v>3336</v>
      </c>
      <c r="I8" s="29">
        <v>2484</v>
      </c>
      <c r="J8" s="28">
        <f>SUM(H8:I8)</f>
        <v>5820</v>
      </c>
      <c r="K8" s="37">
        <v>3382</v>
      </c>
      <c r="L8" s="38">
        <v>0</v>
      </c>
      <c r="M8" s="37">
        <f aca="true" t="shared" si="1" ref="M8:M19">SUM(K8:L8)</f>
        <v>3382</v>
      </c>
      <c r="N8" s="29">
        <v>4029</v>
      </c>
      <c r="O8" s="28">
        <v>213</v>
      </c>
      <c r="P8" s="29">
        <f>SUM(N8:O8)</f>
        <v>4242</v>
      </c>
      <c r="Q8" s="38">
        <v>4235</v>
      </c>
      <c r="R8" s="37">
        <v>15</v>
      </c>
      <c r="S8" s="37">
        <f aca="true" t="shared" si="2" ref="S8:S19">SUM(Q8:R8)</f>
        <v>4250</v>
      </c>
      <c r="T8" s="29">
        <v>1834</v>
      </c>
      <c r="U8" s="29">
        <v>969</v>
      </c>
      <c r="V8" s="29">
        <f>SUM(T8:U8)</f>
        <v>2803</v>
      </c>
      <c r="W8" s="37">
        <v>5841</v>
      </c>
      <c r="X8" s="37">
        <v>3</v>
      </c>
      <c r="Y8" s="37">
        <f aca="true" t="shared" si="3" ref="Y8:Y19">SUM(W8:X8)</f>
        <v>5844</v>
      </c>
      <c r="Z8" s="48">
        <v>0</v>
      </c>
      <c r="AA8" s="48">
        <v>871</v>
      </c>
      <c r="AB8" s="48">
        <f>SUM(Z8:AA8)</f>
        <v>871</v>
      </c>
      <c r="AC8" s="49">
        <v>1283</v>
      </c>
      <c r="AD8" s="49">
        <v>0</v>
      </c>
      <c r="AE8" s="49">
        <f aca="true" t="shared" si="4" ref="AE8:AE19">SUM(AC8:AD8)</f>
        <v>1283</v>
      </c>
      <c r="AF8" s="48">
        <v>923</v>
      </c>
      <c r="AG8" s="48">
        <v>711</v>
      </c>
      <c r="AH8" s="48">
        <f>SUM(AF8:AG8)</f>
        <v>1634</v>
      </c>
      <c r="AI8" s="49">
        <v>1257</v>
      </c>
      <c r="AJ8" s="49">
        <v>20</v>
      </c>
      <c r="AK8" s="49">
        <f aca="true" t="shared" si="5" ref="AK8:AK19">SUM(AI8:AJ8)</f>
        <v>1277</v>
      </c>
      <c r="AL8" s="19">
        <f>SUM(B8+H8+N8+T8+Z8+AF8)</f>
        <v>15132</v>
      </c>
      <c r="AM8" s="18">
        <f>SUM(C8+I8+O8+U8+AA8+AG8)</f>
        <v>5318</v>
      </c>
      <c r="AN8" s="19">
        <f aca="true" t="shared" si="6" ref="AN8:AN19">SUM(AL8:AM8)</f>
        <v>20450</v>
      </c>
      <c r="AO8" s="38">
        <f>SUM(E8+K8+Q8+W8+AC8+AI8)</f>
        <v>17038</v>
      </c>
      <c r="AP8" s="37">
        <f>SUM(F8+L8+R8+X8+AD8+AJ8)</f>
        <v>38</v>
      </c>
      <c r="AQ8" s="37">
        <f>SUM(AO8:AP8)</f>
        <v>17076</v>
      </c>
    </row>
    <row r="9" spans="1:43" ht="21.75">
      <c r="A9" s="25" t="s">
        <v>7</v>
      </c>
      <c r="B9" s="28">
        <v>3310</v>
      </c>
      <c r="C9" s="29">
        <v>73</v>
      </c>
      <c r="D9" s="28">
        <f>SUM(B9:C9)</f>
        <v>3383</v>
      </c>
      <c r="E9" s="37">
        <v>853</v>
      </c>
      <c r="F9" s="38">
        <v>0</v>
      </c>
      <c r="G9" s="37">
        <f t="shared" si="0"/>
        <v>853</v>
      </c>
      <c r="H9" s="28">
        <v>2999</v>
      </c>
      <c r="I9" s="29">
        <v>2361</v>
      </c>
      <c r="J9" s="28">
        <f>SUM(H9:I9)</f>
        <v>5360</v>
      </c>
      <c r="K9" s="37">
        <v>3565</v>
      </c>
      <c r="L9" s="38">
        <v>0</v>
      </c>
      <c r="M9" s="37">
        <f t="shared" si="1"/>
        <v>3565</v>
      </c>
      <c r="N9" s="29">
        <v>1463</v>
      </c>
      <c r="O9" s="28">
        <v>120</v>
      </c>
      <c r="P9" s="29">
        <f>SUM(N9:O9)</f>
        <v>1583</v>
      </c>
      <c r="Q9" s="38">
        <v>3247</v>
      </c>
      <c r="R9" s="37">
        <v>8</v>
      </c>
      <c r="S9" s="37">
        <f t="shared" si="2"/>
        <v>3255</v>
      </c>
      <c r="T9" s="29">
        <v>8618</v>
      </c>
      <c r="U9" s="29">
        <v>10</v>
      </c>
      <c r="V9" s="29">
        <f>SUM(T9:U9)</f>
        <v>8628</v>
      </c>
      <c r="W9" s="37">
        <v>1927</v>
      </c>
      <c r="X9" s="37">
        <v>2175</v>
      </c>
      <c r="Y9" s="37">
        <f t="shared" si="3"/>
        <v>4102</v>
      </c>
      <c r="Z9" s="48">
        <v>0</v>
      </c>
      <c r="AA9" s="48">
        <v>999</v>
      </c>
      <c r="AB9" s="48">
        <f>SUM(Z9:AA9)</f>
        <v>999</v>
      </c>
      <c r="AC9" s="49">
        <v>1422</v>
      </c>
      <c r="AD9" s="49">
        <v>0</v>
      </c>
      <c r="AE9" s="49">
        <f t="shared" si="4"/>
        <v>1422</v>
      </c>
      <c r="AF9" s="48">
        <v>315</v>
      </c>
      <c r="AG9" s="48">
        <v>1340</v>
      </c>
      <c r="AH9" s="48">
        <f>SUM(AF9:AG9)</f>
        <v>1655</v>
      </c>
      <c r="AI9" s="49">
        <v>1969</v>
      </c>
      <c r="AJ9" s="49">
        <v>2</v>
      </c>
      <c r="AK9" s="49">
        <f t="shared" si="5"/>
        <v>1971</v>
      </c>
      <c r="AL9" s="19">
        <f>SUM(B9+H9+N9+T9+Z9-AF9)</f>
        <v>16075</v>
      </c>
      <c r="AM9" s="18">
        <f>SUM(C9+I9+O9+U9+AA9+AG9)</f>
        <v>4903</v>
      </c>
      <c r="AN9" s="19">
        <f t="shared" si="6"/>
        <v>20978</v>
      </c>
      <c r="AO9" s="38">
        <f>SUM(E9+K9+Q9+W9+AC9+AI9)</f>
        <v>12983</v>
      </c>
      <c r="AP9" s="37">
        <f>SUM(F9+L9+R9+X9+AD9+AJ9)</f>
        <v>2185</v>
      </c>
      <c r="AQ9" s="37">
        <f>SUM(AO9:AP9)</f>
        <v>15168</v>
      </c>
    </row>
    <row r="10" spans="1:43" ht="21.75">
      <c r="A10" s="25" t="s">
        <v>8</v>
      </c>
      <c r="B10" s="28">
        <v>4550</v>
      </c>
      <c r="C10" s="29">
        <v>819</v>
      </c>
      <c r="D10" s="28">
        <f>SUM(B10+C10)</f>
        <v>5369</v>
      </c>
      <c r="E10" s="37">
        <v>1690</v>
      </c>
      <c r="F10" s="38">
        <v>0</v>
      </c>
      <c r="G10" s="37">
        <f t="shared" si="0"/>
        <v>1690</v>
      </c>
      <c r="H10" s="28">
        <v>3867</v>
      </c>
      <c r="I10" s="29">
        <v>1941</v>
      </c>
      <c r="J10" s="28">
        <f>SUM(H10+I10)</f>
        <v>5808</v>
      </c>
      <c r="K10" s="37">
        <v>3856</v>
      </c>
      <c r="L10" s="38">
        <v>0</v>
      </c>
      <c r="M10" s="37">
        <f t="shared" si="1"/>
        <v>3856</v>
      </c>
      <c r="N10" s="31">
        <v>2702</v>
      </c>
      <c r="O10" s="30">
        <v>229</v>
      </c>
      <c r="P10" s="31">
        <f>SUM(N10+O10)</f>
        <v>2931</v>
      </c>
      <c r="Q10" s="40">
        <v>2936</v>
      </c>
      <c r="R10" s="41">
        <v>18</v>
      </c>
      <c r="S10" s="41">
        <f t="shared" si="2"/>
        <v>2954</v>
      </c>
      <c r="T10" s="29">
        <v>2818</v>
      </c>
      <c r="U10" s="29">
        <v>2195</v>
      </c>
      <c r="V10" s="29">
        <f>SUM(T10:U10)</f>
        <v>5013</v>
      </c>
      <c r="W10" s="37">
        <v>6441</v>
      </c>
      <c r="X10" s="37">
        <v>7</v>
      </c>
      <c r="Y10" s="37">
        <f t="shared" si="3"/>
        <v>6448</v>
      </c>
      <c r="Z10" s="48">
        <v>0</v>
      </c>
      <c r="AA10" s="48">
        <v>1774</v>
      </c>
      <c r="AB10" s="48">
        <f>SUM(Z10:AA10)</f>
        <v>1774</v>
      </c>
      <c r="AC10" s="49">
        <v>2356</v>
      </c>
      <c r="AD10" s="49">
        <v>273</v>
      </c>
      <c r="AE10" s="49">
        <f t="shared" si="4"/>
        <v>2629</v>
      </c>
      <c r="AF10" s="48">
        <v>887</v>
      </c>
      <c r="AG10" s="48">
        <v>421</v>
      </c>
      <c r="AH10" s="48">
        <f>SUM(AF10:AG10)</f>
        <v>1308</v>
      </c>
      <c r="AI10" s="49">
        <v>1924</v>
      </c>
      <c r="AJ10" s="49">
        <v>0</v>
      </c>
      <c r="AK10" s="49">
        <f t="shared" si="5"/>
        <v>1924</v>
      </c>
      <c r="AL10" s="19">
        <f aca="true" t="shared" si="7" ref="AL10:AL19">SUM(B10+H10+N10+T10+Z10+AF10)</f>
        <v>14824</v>
      </c>
      <c r="AM10" s="18">
        <f aca="true" t="shared" si="8" ref="AM10:AM19">SUM(C10+I10+O10+U10+AA10+AG10)</f>
        <v>7379</v>
      </c>
      <c r="AN10" s="19">
        <f t="shared" si="6"/>
        <v>22203</v>
      </c>
      <c r="AO10" s="38">
        <f aca="true" t="shared" si="9" ref="AO10:AO19">SUM(E10+K10+Q10+W10+AC10+AI10)</f>
        <v>19203</v>
      </c>
      <c r="AP10" s="37">
        <f aca="true" t="shared" si="10" ref="AP10:AP19">SUM(F10+L10+R10+X10+AD10+AJ10)</f>
        <v>298</v>
      </c>
      <c r="AQ10" s="37">
        <f>SUM(AO10:AP10)</f>
        <v>19501</v>
      </c>
    </row>
    <row r="11" spans="1:43" ht="21.75">
      <c r="A11" s="25" t="s">
        <v>9</v>
      </c>
      <c r="B11" s="28">
        <v>3303</v>
      </c>
      <c r="C11" s="29">
        <v>570</v>
      </c>
      <c r="D11" s="28">
        <f>SUM(B11+C11)</f>
        <v>3873</v>
      </c>
      <c r="E11" s="37">
        <v>752</v>
      </c>
      <c r="F11" s="38">
        <v>0</v>
      </c>
      <c r="G11" s="37">
        <f t="shared" si="0"/>
        <v>752</v>
      </c>
      <c r="H11" s="28">
        <v>1833</v>
      </c>
      <c r="I11" s="29">
        <v>1177</v>
      </c>
      <c r="J11" s="28">
        <f>SUM(H11+I11)</f>
        <v>3010</v>
      </c>
      <c r="K11" s="37">
        <v>2404</v>
      </c>
      <c r="L11" s="38">
        <v>0</v>
      </c>
      <c r="M11" s="37">
        <f t="shared" si="1"/>
        <v>2404</v>
      </c>
      <c r="N11" s="29">
        <v>3537</v>
      </c>
      <c r="O11" s="28">
        <v>441</v>
      </c>
      <c r="P11" s="29">
        <f>SUM(N11+O11)</f>
        <v>3978</v>
      </c>
      <c r="Q11" s="38">
        <v>3413</v>
      </c>
      <c r="R11" s="37">
        <v>49</v>
      </c>
      <c r="S11" s="37">
        <f t="shared" si="2"/>
        <v>3462</v>
      </c>
      <c r="T11" s="29">
        <v>1411</v>
      </c>
      <c r="U11" s="29">
        <v>1244</v>
      </c>
      <c r="V11" s="29">
        <f aca="true" t="shared" si="11" ref="V11:V19">SUM(T11:U11)</f>
        <v>2655</v>
      </c>
      <c r="W11" s="37">
        <v>3281</v>
      </c>
      <c r="X11" s="37">
        <v>0</v>
      </c>
      <c r="Y11" s="37">
        <f t="shared" si="3"/>
        <v>3281</v>
      </c>
      <c r="Z11" s="48">
        <v>0</v>
      </c>
      <c r="AA11" s="48">
        <v>474</v>
      </c>
      <c r="AB11" s="48">
        <f aca="true" t="shared" si="12" ref="AB11:AB19">SUM(Z11:AA11)</f>
        <v>474</v>
      </c>
      <c r="AC11" s="49">
        <v>1672</v>
      </c>
      <c r="AD11" s="49">
        <v>146</v>
      </c>
      <c r="AE11" s="49">
        <f t="shared" si="4"/>
        <v>1818</v>
      </c>
      <c r="AF11" s="48">
        <v>1412</v>
      </c>
      <c r="AG11" s="48">
        <v>508</v>
      </c>
      <c r="AH11" s="48">
        <f aca="true" t="shared" si="13" ref="AH11:AH19">SUM(AF11:AG11)</f>
        <v>1920</v>
      </c>
      <c r="AI11" s="49">
        <v>2577</v>
      </c>
      <c r="AJ11" s="49">
        <v>73</v>
      </c>
      <c r="AK11" s="49">
        <f t="shared" si="5"/>
        <v>2650</v>
      </c>
      <c r="AL11" s="19">
        <f t="shared" si="7"/>
        <v>11496</v>
      </c>
      <c r="AM11" s="18">
        <f t="shared" si="8"/>
        <v>4414</v>
      </c>
      <c r="AN11" s="19">
        <f t="shared" si="6"/>
        <v>15910</v>
      </c>
      <c r="AO11" s="38">
        <f t="shared" si="9"/>
        <v>14099</v>
      </c>
      <c r="AP11" s="37">
        <f t="shared" si="10"/>
        <v>268</v>
      </c>
      <c r="AQ11" s="37">
        <f aca="true" t="shared" si="14" ref="AQ11:AQ19">SUM(AO11:AP11)</f>
        <v>14367</v>
      </c>
    </row>
    <row r="12" spans="1:43" ht="21.75">
      <c r="A12" s="25" t="s">
        <v>10</v>
      </c>
      <c r="B12" s="30">
        <v>3834</v>
      </c>
      <c r="C12" s="31">
        <v>140</v>
      </c>
      <c r="D12" s="28">
        <f aca="true" t="shared" si="15" ref="D12:D19">SUM(B12+C12)</f>
        <v>3974</v>
      </c>
      <c r="E12" s="37">
        <v>1762</v>
      </c>
      <c r="F12" s="38">
        <v>0</v>
      </c>
      <c r="G12" s="37">
        <f t="shared" si="0"/>
        <v>1762</v>
      </c>
      <c r="H12" s="30">
        <v>621</v>
      </c>
      <c r="I12" s="31">
        <v>854</v>
      </c>
      <c r="J12" s="28">
        <f aca="true" t="shared" si="16" ref="J12:J19">SUM(H12+I12)</f>
        <v>1475</v>
      </c>
      <c r="K12" s="37">
        <v>1621</v>
      </c>
      <c r="L12" s="38">
        <v>0</v>
      </c>
      <c r="M12" s="37">
        <f t="shared" si="1"/>
        <v>1621</v>
      </c>
      <c r="N12" s="31">
        <v>3192</v>
      </c>
      <c r="O12" s="30">
        <v>262</v>
      </c>
      <c r="P12" s="29">
        <f aca="true" t="shared" si="17" ref="P12:P19">SUM(N12+O12)</f>
        <v>3454</v>
      </c>
      <c r="Q12" s="38">
        <v>3744</v>
      </c>
      <c r="R12" s="37">
        <v>28</v>
      </c>
      <c r="S12" s="37">
        <f t="shared" si="2"/>
        <v>3772</v>
      </c>
      <c r="T12" s="31">
        <v>513</v>
      </c>
      <c r="U12" s="31">
        <v>2010</v>
      </c>
      <c r="V12" s="29">
        <f t="shared" si="11"/>
        <v>2523</v>
      </c>
      <c r="W12" s="37">
        <v>2921</v>
      </c>
      <c r="X12" s="37">
        <v>31</v>
      </c>
      <c r="Y12" s="37">
        <f t="shared" si="3"/>
        <v>2952</v>
      </c>
      <c r="Z12" s="48">
        <v>26</v>
      </c>
      <c r="AA12" s="48">
        <v>1314</v>
      </c>
      <c r="AB12" s="48">
        <f t="shared" si="12"/>
        <v>1340</v>
      </c>
      <c r="AC12" s="49">
        <v>2330</v>
      </c>
      <c r="AD12" s="49">
        <v>392</v>
      </c>
      <c r="AE12" s="49">
        <f t="shared" si="4"/>
        <v>2722</v>
      </c>
      <c r="AF12" s="48">
        <v>2037</v>
      </c>
      <c r="AG12" s="48">
        <v>1035</v>
      </c>
      <c r="AH12" s="48">
        <f t="shared" si="13"/>
        <v>3072</v>
      </c>
      <c r="AI12" s="49">
        <v>4780</v>
      </c>
      <c r="AJ12" s="49">
        <v>43</v>
      </c>
      <c r="AK12" s="49">
        <f t="shared" si="5"/>
        <v>4823</v>
      </c>
      <c r="AL12" s="19">
        <f t="shared" si="7"/>
        <v>10223</v>
      </c>
      <c r="AM12" s="18">
        <f t="shared" si="8"/>
        <v>5615</v>
      </c>
      <c r="AN12" s="19">
        <f t="shared" si="6"/>
        <v>15838</v>
      </c>
      <c r="AO12" s="38">
        <f t="shared" si="9"/>
        <v>17158</v>
      </c>
      <c r="AP12" s="37">
        <f t="shared" si="10"/>
        <v>494</v>
      </c>
      <c r="AQ12" s="37">
        <f t="shared" si="14"/>
        <v>17652</v>
      </c>
    </row>
    <row r="13" spans="1:43" ht="21.75">
      <c r="A13" s="25" t="s">
        <v>11</v>
      </c>
      <c r="B13" s="28">
        <v>4104</v>
      </c>
      <c r="C13" s="29">
        <v>669</v>
      </c>
      <c r="D13" s="28">
        <f t="shared" si="15"/>
        <v>4773</v>
      </c>
      <c r="E13" s="37">
        <v>1319</v>
      </c>
      <c r="F13" s="38">
        <v>0</v>
      </c>
      <c r="G13" s="37">
        <f t="shared" si="0"/>
        <v>1319</v>
      </c>
      <c r="H13" s="28">
        <v>1159</v>
      </c>
      <c r="I13" s="29">
        <v>994</v>
      </c>
      <c r="J13" s="28">
        <f t="shared" si="16"/>
        <v>2153</v>
      </c>
      <c r="K13" s="37">
        <v>2005</v>
      </c>
      <c r="L13" s="38">
        <v>0</v>
      </c>
      <c r="M13" s="37">
        <f t="shared" si="1"/>
        <v>2005</v>
      </c>
      <c r="N13" s="29">
        <v>3327</v>
      </c>
      <c r="O13" s="28">
        <v>366</v>
      </c>
      <c r="P13" s="29">
        <f t="shared" si="17"/>
        <v>3693</v>
      </c>
      <c r="Q13" s="38">
        <v>3894</v>
      </c>
      <c r="R13" s="37">
        <v>22</v>
      </c>
      <c r="S13" s="37">
        <f t="shared" si="2"/>
        <v>3916</v>
      </c>
      <c r="T13" s="46">
        <v>1869</v>
      </c>
      <c r="U13" s="46">
        <v>1653</v>
      </c>
      <c r="V13" s="46">
        <f t="shared" si="11"/>
        <v>3522</v>
      </c>
      <c r="W13" s="47">
        <v>3943</v>
      </c>
      <c r="X13" s="47">
        <v>322</v>
      </c>
      <c r="Y13" s="47">
        <f t="shared" si="3"/>
        <v>4265</v>
      </c>
      <c r="Z13" s="48">
        <v>199</v>
      </c>
      <c r="AA13" s="48">
        <v>594</v>
      </c>
      <c r="AB13" s="48">
        <f t="shared" si="12"/>
        <v>793</v>
      </c>
      <c r="AC13" s="49">
        <v>1447</v>
      </c>
      <c r="AD13" s="49">
        <v>68</v>
      </c>
      <c r="AE13" s="49">
        <f t="shared" si="4"/>
        <v>1515</v>
      </c>
      <c r="AF13" s="48">
        <v>2534</v>
      </c>
      <c r="AG13" s="48">
        <v>1942</v>
      </c>
      <c r="AH13" s="48">
        <f t="shared" si="13"/>
        <v>4476</v>
      </c>
      <c r="AI13" s="49">
        <v>4444</v>
      </c>
      <c r="AJ13" s="49">
        <v>84</v>
      </c>
      <c r="AK13" s="49">
        <f t="shared" si="5"/>
        <v>4528</v>
      </c>
      <c r="AL13" s="18">
        <f t="shared" si="7"/>
        <v>13192</v>
      </c>
      <c r="AM13" s="18">
        <f t="shared" si="8"/>
        <v>6218</v>
      </c>
      <c r="AN13" s="18">
        <f t="shared" si="6"/>
        <v>19410</v>
      </c>
      <c r="AO13" s="38">
        <f t="shared" si="9"/>
        <v>17052</v>
      </c>
      <c r="AP13" s="37">
        <f t="shared" si="10"/>
        <v>496</v>
      </c>
      <c r="AQ13" s="41">
        <f t="shared" si="14"/>
        <v>17548</v>
      </c>
    </row>
    <row r="14" spans="1:43" ht="21.75">
      <c r="A14" s="25" t="s">
        <v>12</v>
      </c>
      <c r="B14" s="28">
        <v>2633.25</v>
      </c>
      <c r="C14" s="29">
        <v>1050</v>
      </c>
      <c r="D14" s="28">
        <f t="shared" si="15"/>
        <v>3683.25</v>
      </c>
      <c r="E14" s="37">
        <v>1313</v>
      </c>
      <c r="F14" s="38">
        <v>0</v>
      </c>
      <c r="G14" s="37">
        <f t="shared" si="0"/>
        <v>1313</v>
      </c>
      <c r="H14" s="28">
        <v>929</v>
      </c>
      <c r="I14" s="29">
        <v>1289</v>
      </c>
      <c r="J14" s="28">
        <f t="shared" si="16"/>
        <v>2218</v>
      </c>
      <c r="K14" s="37">
        <v>2354</v>
      </c>
      <c r="L14" s="38">
        <v>0</v>
      </c>
      <c r="M14" s="37">
        <f t="shared" si="1"/>
        <v>2354</v>
      </c>
      <c r="N14" s="29">
        <v>3812</v>
      </c>
      <c r="O14" s="28">
        <v>728</v>
      </c>
      <c r="P14" s="29">
        <f t="shared" si="17"/>
        <v>4540</v>
      </c>
      <c r="Q14" s="38">
        <v>5208</v>
      </c>
      <c r="R14" s="37">
        <v>61</v>
      </c>
      <c r="S14" s="37">
        <f t="shared" si="2"/>
        <v>5269</v>
      </c>
      <c r="T14" s="29">
        <v>1071</v>
      </c>
      <c r="U14" s="29">
        <v>2234</v>
      </c>
      <c r="V14" s="29">
        <f t="shared" si="11"/>
        <v>3305</v>
      </c>
      <c r="W14" s="37">
        <v>4207</v>
      </c>
      <c r="X14" s="37">
        <v>5</v>
      </c>
      <c r="Y14" s="37">
        <f t="shared" si="3"/>
        <v>4212</v>
      </c>
      <c r="Z14" s="48">
        <v>225</v>
      </c>
      <c r="AA14" s="48">
        <v>703</v>
      </c>
      <c r="AB14" s="48">
        <f t="shared" si="12"/>
        <v>928</v>
      </c>
      <c r="AC14" s="49">
        <v>2136</v>
      </c>
      <c r="AD14" s="49">
        <v>142</v>
      </c>
      <c r="AE14" s="49">
        <f t="shared" si="4"/>
        <v>2278</v>
      </c>
      <c r="AF14" s="48">
        <v>2523</v>
      </c>
      <c r="AG14" s="48">
        <v>1000</v>
      </c>
      <c r="AH14" s="48">
        <f t="shared" si="13"/>
        <v>3523</v>
      </c>
      <c r="AI14" s="49">
        <v>4869</v>
      </c>
      <c r="AJ14" s="49">
        <v>5</v>
      </c>
      <c r="AK14" s="49">
        <f t="shared" si="5"/>
        <v>4874</v>
      </c>
      <c r="AL14" s="18">
        <f t="shared" si="7"/>
        <v>11193.25</v>
      </c>
      <c r="AM14" s="18">
        <f t="shared" si="8"/>
        <v>7004</v>
      </c>
      <c r="AN14" s="18">
        <f t="shared" si="6"/>
        <v>18197.25</v>
      </c>
      <c r="AO14" s="38">
        <f t="shared" si="9"/>
        <v>20087</v>
      </c>
      <c r="AP14" s="37">
        <f t="shared" si="10"/>
        <v>213</v>
      </c>
      <c r="AQ14" s="37">
        <f t="shared" si="14"/>
        <v>20300</v>
      </c>
    </row>
    <row r="15" spans="1:43" ht="21.75">
      <c r="A15" s="25" t="s">
        <v>13</v>
      </c>
      <c r="B15" s="28">
        <v>3553</v>
      </c>
      <c r="C15" s="29">
        <v>264</v>
      </c>
      <c r="D15" s="28">
        <f t="shared" si="15"/>
        <v>3817</v>
      </c>
      <c r="E15" s="37">
        <v>1983</v>
      </c>
      <c r="F15" s="38">
        <v>0</v>
      </c>
      <c r="G15" s="37">
        <f t="shared" si="0"/>
        <v>1983</v>
      </c>
      <c r="H15" s="28">
        <v>734</v>
      </c>
      <c r="I15" s="29">
        <v>672</v>
      </c>
      <c r="J15" s="28">
        <f t="shared" si="16"/>
        <v>1406</v>
      </c>
      <c r="K15" s="37">
        <v>1940</v>
      </c>
      <c r="L15" s="38">
        <v>0</v>
      </c>
      <c r="M15" s="37">
        <f t="shared" si="1"/>
        <v>1940</v>
      </c>
      <c r="N15" s="29">
        <v>3118</v>
      </c>
      <c r="O15" s="28">
        <v>655</v>
      </c>
      <c r="P15" s="29">
        <f t="shared" si="17"/>
        <v>3773</v>
      </c>
      <c r="Q15" s="38">
        <v>4403</v>
      </c>
      <c r="R15" s="37">
        <v>137</v>
      </c>
      <c r="S15" s="37">
        <f t="shared" si="2"/>
        <v>4540</v>
      </c>
      <c r="T15" s="29">
        <v>1471</v>
      </c>
      <c r="U15" s="29">
        <v>1275</v>
      </c>
      <c r="V15" s="29">
        <f t="shared" si="11"/>
        <v>2746</v>
      </c>
      <c r="W15" s="37">
        <v>3495</v>
      </c>
      <c r="X15" s="37">
        <v>15</v>
      </c>
      <c r="Y15" s="37">
        <f t="shared" si="3"/>
        <v>3510</v>
      </c>
      <c r="Z15" s="48">
        <v>268</v>
      </c>
      <c r="AA15" s="48">
        <v>645</v>
      </c>
      <c r="AB15" s="48">
        <f t="shared" si="12"/>
        <v>913</v>
      </c>
      <c r="AC15" s="49">
        <v>2362</v>
      </c>
      <c r="AD15" s="50">
        <v>150</v>
      </c>
      <c r="AE15" s="49">
        <f t="shared" si="4"/>
        <v>2512</v>
      </c>
      <c r="AF15" s="48">
        <v>2704</v>
      </c>
      <c r="AG15" s="48">
        <v>1161</v>
      </c>
      <c r="AH15" s="48">
        <f t="shared" si="13"/>
        <v>3865</v>
      </c>
      <c r="AI15" s="49">
        <v>4419</v>
      </c>
      <c r="AJ15" s="49">
        <v>19</v>
      </c>
      <c r="AK15" s="49">
        <f t="shared" si="5"/>
        <v>4438</v>
      </c>
      <c r="AL15" s="19">
        <f t="shared" si="7"/>
        <v>11848</v>
      </c>
      <c r="AM15" s="18">
        <f t="shared" si="8"/>
        <v>4672</v>
      </c>
      <c r="AN15" s="18">
        <f t="shared" si="6"/>
        <v>16520</v>
      </c>
      <c r="AO15" s="38">
        <f t="shared" si="9"/>
        <v>18602</v>
      </c>
      <c r="AP15" s="37">
        <f t="shared" si="10"/>
        <v>321</v>
      </c>
      <c r="AQ15" s="37">
        <f t="shared" si="14"/>
        <v>18923</v>
      </c>
    </row>
    <row r="16" spans="1:43" ht="21.75">
      <c r="A16" s="25" t="s">
        <v>14</v>
      </c>
      <c r="B16" s="28">
        <v>2792</v>
      </c>
      <c r="C16" s="29">
        <v>1077</v>
      </c>
      <c r="D16" s="28">
        <f t="shared" si="15"/>
        <v>3869</v>
      </c>
      <c r="E16" s="37">
        <v>1608</v>
      </c>
      <c r="F16" s="38">
        <v>0</v>
      </c>
      <c r="G16" s="37">
        <f t="shared" si="0"/>
        <v>1608</v>
      </c>
      <c r="H16" s="28">
        <v>912</v>
      </c>
      <c r="I16" s="29">
        <v>1203</v>
      </c>
      <c r="J16" s="28">
        <f t="shared" si="16"/>
        <v>2115</v>
      </c>
      <c r="K16" s="37">
        <v>2101</v>
      </c>
      <c r="L16" s="38">
        <v>0</v>
      </c>
      <c r="M16" s="37">
        <f t="shared" si="1"/>
        <v>2101</v>
      </c>
      <c r="N16" s="29">
        <v>3841</v>
      </c>
      <c r="O16" s="28">
        <v>1182</v>
      </c>
      <c r="P16" s="29">
        <f t="shared" si="17"/>
        <v>5023</v>
      </c>
      <c r="Q16" s="38">
        <v>5974</v>
      </c>
      <c r="R16" s="37">
        <v>298</v>
      </c>
      <c r="S16" s="37">
        <f t="shared" si="2"/>
        <v>6272</v>
      </c>
      <c r="T16" s="29">
        <v>974</v>
      </c>
      <c r="U16" s="29">
        <v>1727</v>
      </c>
      <c r="V16" s="29">
        <f t="shared" si="11"/>
        <v>2701</v>
      </c>
      <c r="W16" s="37">
        <v>3499</v>
      </c>
      <c r="X16" s="37">
        <v>30</v>
      </c>
      <c r="Y16" s="37">
        <f t="shared" si="3"/>
        <v>3529</v>
      </c>
      <c r="Z16" s="29">
        <v>168</v>
      </c>
      <c r="AA16" s="29">
        <v>415</v>
      </c>
      <c r="AB16" s="29">
        <f t="shared" si="12"/>
        <v>583</v>
      </c>
      <c r="AC16" s="37">
        <v>1818</v>
      </c>
      <c r="AD16" s="37">
        <v>113</v>
      </c>
      <c r="AE16" s="37">
        <f t="shared" si="4"/>
        <v>1931</v>
      </c>
      <c r="AF16" s="48">
        <v>2571</v>
      </c>
      <c r="AG16" s="48">
        <v>2103</v>
      </c>
      <c r="AH16" s="48">
        <f t="shared" si="13"/>
        <v>4674</v>
      </c>
      <c r="AI16" s="49">
        <v>4678</v>
      </c>
      <c r="AJ16" s="49">
        <v>42</v>
      </c>
      <c r="AK16" s="49">
        <f t="shared" si="5"/>
        <v>4720</v>
      </c>
      <c r="AL16" s="19">
        <f t="shared" si="7"/>
        <v>11258</v>
      </c>
      <c r="AM16" s="18">
        <f t="shared" si="8"/>
        <v>7707</v>
      </c>
      <c r="AN16" s="18">
        <f t="shared" si="6"/>
        <v>18965</v>
      </c>
      <c r="AO16" s="38">
        <f t="shared" si="9"/>
        <v>19678</v>
      </c>
      <c r="AP16" s="37">
        <f t="shared" si="10"/>
        <v>483</v>
      </c>
      <c r="AQ16" s="37">
        <f t="shared" si="14"/>
        <v>20161</v>
      </c>
    </row>
    <row r="17" spans="1:43" ht="21.75">
      <c r="A17" s="25" t="s">
        <v>15</v>
      </c>
      <c r="B17" s="28">
        <v>3352</v>
      </c>
      <c r="C17" s="29">
        <v>271</v>
      </c>
      <c r="D17" s="28">
        <f t="shared" si="15"/>
        <v>3623</v>
      </c>
      <c r="E17" s="37">
        <v>1895</v>
      </c>
      <c r="F17" s="38">
        <v>0</v>
      </c>
      <c r="G17" s="37">
        <f t="shared" si="0"/>
        <v>1895</v>
      </c>
      <c r="H17" s="28">
        <v>561</v>
      </c>
      <c r="I17" s="29">
        <v>845</v>
      </c>
      <c r="J17" s="28">
        <f t="shared" si="16"/>
        <v>1406</v>
      </c>
      <c r="K17" s="37">
        <v>1859</v>
      </c>
      <c r="L17" s="38">
        <v>0</v>
      </c>
      <c r="M17" s="37">
        <f t="shared" si="1"/>
        <v>1859</v>
      </c>
      <c r="N17" s="29">
        <v>4092</v>
      </c>
      <c r="O17" s="28">
        <v>491</v>
      </c>
      <c r="P17" s="29">
        <f t="shared" si="17"/>
        <v>4583</v>
      </c>
      <c r="Q17" s="38">
        <v>5797</v>
      </c>
      <c r="R17" s="37">
        <v>163</v>
      </c>
      <c r="S17" s="37">
        <f t="shared" si="2"/>
        <v>5960</v>
      </c>
      <c r="T17" s="29">
        <v>1256</v>
      </c>
      <c r="U17" s="29">
        <v>2492</v>
      </c>
      <c r="V17" s="29">
        <f t="shared" si="11"/>
        <v>3748</v>
      </c>
      <c r="W17" s="37">
        <v>4321</v>
      </c>
      <c r="X17" s="37">
        <v>26</v>
      </c>
      <c r="Y17" s="37">
        <f t="shared" si="3"/>
        <v>4347</v>
      </c>
      <c r="Z17" s="29">
        <v>253</v>
      </c>
      <c r="AA17" s="29">
        <v>822</v>
      </c>
      <c r="AB17" s="29">
        <f t="shared" si="12"/>
        <v>1075</v>
      </c>
      <c r="AC17" s="37">
        <v>2177</v>
      </c>
      <c r="AD17" s="37">
        <v>110</v>
      </c>
      <c r="AE17" s="37">
        <f t="shared" si="4"/>
        <v>2287</v>
      </c>
      <c r="AF17" s="29">
        <v>2125</v>
      </c>
      <c r="AG17" s="29">
        <v>1622</v>
      </c>
      <c r="AH17" s="29">
        <f t="shared" si="13"/>
        <v>3747</v>
      </c>
      <c r="AI17" s="37">
        <v>4476</v>
      </c>
      <c r="AJ17" s="37">
        <v>15</v>
      </c>
      <c r="AK17" s="37">
        <f t="shared" si="5"/>
        <v>4491</v>
      </c>
      <c r="AL17" s="19">
        <f t="shared" si="7"/>
        <v>11639</v>
      </c>
      <c r="AM17" s="18">
        <f t="shared" si="8"/>
        <v>6543</v>
      </c>
      <c r="AN17" s="18">
        <f t="shared" si="6"/>
        <v>18182</v>
      </c>
      <c r="AO17" s="38">
        <f t="shared" si="9"/>
        <v>20525</v>
      </c>
      <c r="AP17" s="37">
        <f t="shared" si="10"/>
        <v>314</v>
      </c>
      <c r="AQ17" s="37">
        <f t="shared" si="14"/>
        <v>20839</v>
      </c>
    </row>
    <row r="18" spans="1:43" ht="21.75">
      <c r="A18" s="25" t="s">
        <v>16</v>
      </c>
      <c r="B18" s="28">
        <v>2961</v>
      </c>
      <c r="C18" s="29">
        <v>200</v>
      </c>
      <c r="D18" s="28">
        <f t="shared" si="15"/>
        <v>3161</v>
      </c>
      <c r="E18" s="37">
        <v>1555</v>
      </c>
      <c r="F18" s="38">
        <v>0</v>
      </c>
      <c r="G18" s="37">
        <f t="shared" si="0"/>
        <v>1555</v>
      </c>
      <c r="H18" s="28">
        <v>584</v>
      </c>
      <c r="I18" s="29">
        <v>1750.75</v>
      </c>
      <c r="J18" s="28">
        <f t="shared" si="16"/>
        <v>2334.75</v>
      </c>
      <c r="K18" s="37">
        <v>1955</v>
      </c>
      <c r="L18" s="38">
        <v>0</v>
      </c>
      <c r="M18" s="37">
        <f t="shared" si="1"/>
        <v>1955</v>
      </c>
      <c r="N18" s="29">
        <v>3644</v>
      </c>
      <c r="O18" s="28">
        <v>826</v>
      </c>
      <c r="P18" s="29">
        <f t="shared" si="17"/>
        <v>4470</v>
      </c>
      <c r="Q18" s="38">
        <v>6589</v>
      </c>
      <c r="R18" s="37">
        <v>254</v>
      </c>
      <c r="S18" s="37">
        <f t="shared" si="2"/>
        <v>6843</v>
      </c>
      <c r="T18" s="29">
        <v>1492</v>
      </c>
      <c r="U18" s="29">
        <v>1575</v>
      </c>
      <c r="V18" s="29">
        <f t="shared" si="11"/>
        <v>3067</v>
      </c>
      <c r="W18" s="37">
        <v>4397</v>
      </c>
      <c r="X18" s="37">
        <v>29</v>
      </c>
      <c r="Y18" s="37">
        <f t="shared" si="3"/>
        <v>4426</v>
      </c>
      <c r="Z18" s="29">
        <v>308</v>
      </c>
      <c r="AA18" s="29">
        <v>1123</v>
      </c>
      <c r="AB18" s="29">
        <f t="shared" si="12"/>
        <v>1431</v>
      </c>
      <c r="AC18" s="37">
        <v>2570</v>
      </c>
      <c r="AD18" s="37">
        <v>2</v>
      </c>
      <c r="AE18" s="37">
        <f t="shared" si="4"/>
        <v>2572</v>
      </c>
      <c r="AF18" s="29">
        <v>2174</v>
      </c>
      <c r="AG18" s="29">
        <v>2238</v>
      </c>
      <c r="AH18" s="29">
        <f t="shared" si="13"/>
        <v>4412</v>
      </c>
      <c r="AI18" s="37">
        <v>4352</v>
      </c>
      <c r="AJ18" s="37">
        <v>22</v>
      </c>
      <c r="AK18" s="37">
        <f t="shared" si="5"/>
        <v>4374</v>
      </c>
      <c r="AL18" s="19">
        <f t="shared" si="7"/>
        <v>11163</v>
      </c>
      <c r="AM18" s="18">
        <f t="shared" si="8"/>
        <v>7712.75</v>
      </c>
      <c r="AN18" s="18">
        <f t="shared" si="6"/>
        <v>18875.75</v>
      </c>
      <c r="AO18" s="38">
        <f t="shared" si="9"/>
        <v>21418</v>
      </c>
      <c r="AP18" s="37">
        <f t="shared" si="10"/>
        <v>307</v>
      </c>
      <c r="AQ18" s="37">
        <f t="shared" si="14"/>
        <v>21725</v>
      </c>
    </row>
    <row r="19" spans="1:43" ht="21.75">
      <c r="A19" s="25" t="s">
        <v>17</v>
      </c>
      <c r="B19" s="28">
        <v>0</v>
      </c>
      <c r="C19" s="29">
        <v>0</v>
      </c>
      <c r="D19" s="28">
        <f t="shared" si="15"/>
        <v>0</v>
      </c>
      <c r="E19" s="37">
        <v>0</v>
      </c>
      <c r="F19" s="38">
        <v>0</v>
      </c>
      <c r="G19" s="37">
        <f t="shared" si="0"/>
        <v>0</v>
      </c>
      <c r="H19" s="28">
        <v>0</v>
      </c>
      <c r="I19" s="29">
        <v>0</v>
      </c>
      <c r="J19" s="28">
        <f t="shared" si="16"/>
        <v>0</v>
      </c>
      <c r="K19" s="37">
        <v>0</v>
      </c>
      <c r="L19" s="38">
        <v>0</v>
      </c>
      <c r="M19" s="37">
        <f t="shared" si="1"/>
        <v>0</v>
      </c>
      <c r="N19" s="29">
        <v>0</v>
      </c>
      <c r="O19" s="28">
        <v>0</v>
      </c>
      <c r="P19" s="29">
        <f t="shared" si="17"/>
        <v>0</v>
      </c>
      <c r="Q19" s="38">
        <v>0</v>
      </c>
      <c r="R19" s="37">
        <v>0</v>
      </c>
      <c r="S19" s="37">
        <f t="shared" si="2"/>
        <v>0</v>
      </c>
      <c r="T19" s="29">
        <v>0</v>
      </c>
      <c r="U19" s="29">
        <v>0</v>
      </c>
      <c r="V19" s="29">
        <f t="shared" si="11"/>
        <v>0</v>
      </c>
      <c r="W19" s="37">
        <v>0</v>
      </c>
      <c r="X19" s="37">
        <v>0</v>
      </c>
      <c r="Y19" s="37">
        <f t="shared" si="3"/>
        <v>0</v>
      </c>
      <c r="Z19" s="29">
        <v>0</v>
      </c>
      <c r="AA19" s="29">
        <v>0</v>
      </c>
      <c r="AB19" s="29">
        <f t="shared" si="12"/>
        <v>0</v>
      </c>
      <c r="AC19" s="37">
        <v>0</v>
      </c>
      <c r="AD19" s="37">
        <v>0</v>
      </c>
      <c r="AE19" s="37">
        <f t="shared" si="4"/>
        <v>0</v>
      </c>
      <c r="AF19" s="29">
        <v>0</v>
      </c>
      <c r="AG19" s="29">
        <v>0</v>
      </c>
      <c r="AH19" s="29">
        <f t="shared" si="13"/>
        <v>0</v>
      </c>
      <c r="AI19" s="37">
        <v>0</v>
      </c>
      <c r="AJ19" s="37">
        <v>0</v>
      </c>
      <c r="AK19" s="37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8">
        <f t="shared" si="9"/>
        <v>0</v>
      </c>
      <c r="AP19" s="37">
        <f t="shared" si="10"/>
        <v>0</v>
      </c>
      <c r="AQ19" s="37">
        <f t="shared" si="14"/>
        <v>0</v>
      </c>
    </row>
    <row r="20" spans="1:43" ht="21.75">
      <c r="A20" s="26" t="s">
        <v>18</v>
      </c>
      <c r="B20" s="32">
        <f aca="true" t="shared" si="18" ref="B20:Y20">SUM(B8:B19)</f>
        <v>39402.25</v>
      </c>
      <c r="C20" s="32">
        <f t="shared" si="18"/>
        <v>5203</v>
      </c>
      <c r="D20" s="32">
        <f t="shared" si="18"/>
        <v>44605.25</v>
      </c>
      <c r="E20" s="39">
        <f t="shared" si="18"/>
        <v>15770</v>
      </c>
      <c r="F20" s="39">
        <f t="shared" si="18"/>
        <v>0</v>
      </c>
      <c r="G20" s="39">
        <f t="shared" si="18"/>
        <v>15770</v>
      </c>
      <c r="H20" s="32">
        <f t="shared" si="18"/>
        <v>17535</v>
      </c>
      <c r="I20" s="32">
        <f t="shared" si="18"/>
        <v>15570.75</v>
      </c>
      <c r="J20" s="32">
        <f t="shared" si="18"/>
        <v>33105.75</v>
      </c>
      <c r="K20" s="39">
        <f t="shared" si="18"/>
        <v>27042</v>
      </c>
      <c r="L20" s="39">
        <f t="shared" si="18"/>
        <v>0</v>
      </c>
      <c r="M20" s="39">
        <f t="shared" si="18"/>
        <v>27042</v>
      </c>
      <c r="N20" s="32">
        <f t="shared" si="18"/>
        <v>36757</v>
      </c>
      <c r="O20" s="32">
        <f t="shared" si="18"/>
        <v>5513</v>
      </c>
      <c r="P20" s="32">
        <f t="shared" si="18"/>
        <v>42270</v>
      </c>
      <c r="Q20" s="39">
        <f t="shared" si="18"/>
        <v>49440</v>
      </c>
      <c r="R20" s="39">
        <f t="shared" si="18"/>
        <v>1053</v>
      </c>
      <c r="S20" s="39">
        <f t="shared" si="18"/>
        <v>50493</v>
      </c>
      <c r="T20" s="32">
        <f t="shared" si="18"/>
        <v>23327</v>
      </c>
      <c r="U20" s="32">
        <f t="shared" si="18"/>
        <v>17384</v>
      </c>
      <c r="V20" s="32">
        <f t="shared" si="18"/>
        <v>40711</v>
      </c>
      <c r="W20" s="39">
        <f t="shared" si="18"/>
        <v>44273</v>
      </c>
      <c r="X20" s="39">
        <f t="shared" si="18"/>
        <v>2643</v>
      </c>
      <c r="Y20" s="39">
        <f t="shared" si="18"/>
        <v>46916</v>
      </c>
      <c r="Z20" s="32">
        <f aca="true" t="shared" si="19" ref="Z20:AE20">SUM(Z8:Z19)</f>
        <v>1447</v>
      </c>
      <c r="AA20" s="32">
        <f t="shared" si="19"/>
        <v>9734</v>
      </c>
      <c r="AB20" s="32">
        <f t="shared" si="19"/>
        <v>11181</v>
      </c>
      <c r="AC20" s="39">
        <f t="shared" si="19"/>
        <v>21573</v>
      </c>
      <c r="AD20" s="39">
        <f t="shared" si="19"/>
        <v>1396</v>
      </c>
      <c r="AE20" s="39">
        <f t="shared" si="19"/>
        <v>22969</v>
      </c>
      <c r="AF20" s="32">
        <f aca="true" t="shared" si="20" ref="AF20:AK20">SUM(AF8:AF19)</f>
        <v>20205</v>
      </c>
      <c r="AG20" s="32">
        <f t="shared" si="20"/>
        <v>14081</v>
      </c>
      <c r="AH20" s="32">
        <f t="shared" si="20"/>
        <v>34286</v>
      </c>
      <c r="AI20" s="39">
        <f t="shared" si="20"/>
        <v>39745</v>
      </c>
      <c r="AJ20" s="39">
        <f t="shared" si="20"/>
        <v>325</v>
      </c>
      <c r="AK20" s="39">
        <f t="shared" si="20"/>
        <v>40070</v>
      </c>
      <c r="AL20" s="20">
        <f aca="true" t="shared" si="21" ref="AL20:AQ20">SUM(AL8:AL19)</f>
        <v>138043.25</v>
      </c>
      <c r="AM20" s="20">
        <f t="shared" si="21"/>
        <v>67485.75</v>
      </c>
      <c r="AN20" s="20">
        <f t="shared" si="21"/>
        <v>205529</v>
      </c>
      <c r="AO20" s="39">
        <f t="shared" si="21"/>
        <v>197843</v>
      </c>
      <c r="AP20" s="39">
        <f t="shared" si="21"/>
        <v>5417</v>
      </c>
      <c r="AQ20" s="39">
        <f t="shared" si="21"/>
        <v>203260</v>
      </c>
    </row>
    <row r="21" ht="21.75">
      <c r="B21" s="51" t="s">
        <v>29</v>
      </c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5"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  <mergeCell ref="A2:AQ2"/>
    <mergeCell ref="A5:A7"/>
    <mergeCell ref="B5:G5"/>
    <mergeCell ref="B6:D6"/>
    <mergeCell ref="H6:J6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2017-12-27T07:50:42Z</cp:lastPrinted>
  <dcterms:created xsi:type="dcterms:W3CDTF">2003-12-09T09:30:22Z</dcterms:created>
  <dcterms:modified xsi:type="dcterms:W3CDTF">2017-12-27T07:51:17Z</dcterms:modified>
  <cp:category/>
  <cp:version/>
  <cp:contentType/>
  <cp:contentStatus/>
</cp:coreProperties>
</file>